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Hermes Cliente 2013\files\"/>
    </mc:Choice>
  </mc:AlternateContent>
  <xr:revisionPtr revIDLastSave="0" documentId="13_ncr:1_{2C46F4F8-23E7-4917-AEFB-505CA3737CDF}" xr6:coauthVersionLast="45" xr6:coauthVersionMax="47" xr10:uidLastSave="{00000000-0000-0000-0000-000000000000}"/>
  <bookViews>
    <workbookView xWindow="1125" yWindow="1125" windowWidth="21600" windowHeight="11835" xr2:uid="{36A16D78-B45B-4EA8-8C18-13AC9A07D231}"/>
  </bookViews>
  <sheets>
    <sheet name="Anexo 1_Base Datos" sheetId="10" r:id="rId1"/>
    <sheet name="Anexo 2_Capital Semilla" sheetId="9" r:id="rId2"/>
    <sheet name="Anexo 3_Rendición cuentas" sheetId="1" r:id="rId3"/>
    <sheet name="Anexo 4_FOMUJERES-XII Dirigida" sheetId="7" r:id="rId4"/>
    <sheet name="Anexo 5_POI 2021 (reformulado)" sheetId="6" r:id="rId5"/>
  </sheets>
  <externalReferences>
    <externalReference r:id="rId6"/>
  </externalReferences>
  <definedNames>
    <definedName name="_xlnm._FilterDatabase" localSheetId="1" hidden="1">'Anexo 2_Capital Semilla'!$A$1:$F$61</definedName>
    <definedName name="_xlnm._FilterDatabase" localSheetId="3" hidden="1">'Anexo 4_FOMUJERES-XII Dirigida'!$B$2:$J$786</definedName>
    <definedName name="_xlnm.Print_Area" localSheetId="4">'Anexo 5_POI 2021 (reformulado)'!#REF!</definedName>
    <definedName name="BD">[1]!Tabla13[#All]</definedName>
    <definedName name="estructura">[1]estructura!$B$1:$C$8</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28" i="10" l="1"/>
  <c r="AQ28" i="10"/>
  <c r="AK28" i="10"/>
  <c r="AE28" i="10"/>
  <c r="Y28" i="10"/>
  <c r="S28" i="10"/>
  <c r="M28" i="10"/>
  <c r="G28" i="10"/>
  <c r="AV27" i="10"/>
  <c r="AQ27" i="10"/>
  <c r="AK27" i="10"/>
  <c r="AE27" i="10"/>
  <c r="Y27" i="10"/>
  <c r="S27" i="10"/>
  <c r="M27" i="10"/>
  <c r="G27" i="10"/>
  <c r="AV26" i="10"/>
  <c r="AQ26" i="10"/>
  <c r="AK26" i="10"/>
  <c r="AE26" i="10"/>
  <c r="Y26" i="10"/>
  <c r="S26" i="10"/>
  <c r="M26" i="10"/>
  <c r="G26" i="10"/>
  <c r="AV25" i="10"/>
  <c r="AQ25" i="10"/>
  <c r="AK25" i="10"/>
  <c r="AE25" i="10"/>
  <c r="Y25" i="10"/>
  <c r="S25" i="10"/>
  <c r="M25" i="10"/>
  <c r="G25" i="10"/>
  <c r="AV24" i="10"/>
  <c r="AQ24" i="10"/>
  <c r="AK24" i="10"/>
  <c r="AE24" i="10"/>
  <c r="Y24" i="10"/>
  <c r="S24" i="10"/>
  <c r="M24" i="10"/>
  <c r="E24" i="10"/>
  <c r="G24" i="10" s="1"/>
  <c r="AF19" i="10"/>
  <c r="AB19" i="10"/>
  <c r="Y19" i="10"/>
  <c r="U19" i="10"/>
  <c r="Q19" i="10"/>
  <c r="M19" i="10"/>
  <c r="I19" i="10"/>
  <c r="E19" i="10"/>
  <c r="AF18" i="10"/>
  <c r="AB18" i="10"/>
  <c r="Y18" i="10"/>
  <c r="U18" i="10"/>
  <c r="Q18" i="10"/>
  <c r="M18" i="10"/>
  <c r="I18" i="10"/>
  <c r="E18" i="10"/>
  <c r="AF17" i="10"/>
  <c r="AB17" i="10"/>
  <c r="Y17" i="10"/>
  <c r="U17" i="10"/>
  <c r="Q17" i="10"/>
  <c r="M17" i="10"/>
  <c r="I17" i="10"/>
  <c r="E17" i="10"/>
  <c r="AF16" i="10"/>
  <c r="AB16" i="10"/>
  <c r="Y16" i="10"/>
  <c r="U16" i="10"/>
  <c r="Q16" i="10"/>
  <c r="M16" i="10"/>
  <c r="I16" i="10"/>
  <c r="E16" i="10"/>
  <c r="AF15" i="10"/>
  <c r="AB15" i="10"/>
  <c r="Y15" i="10"/>
  <c r="U15" i="10"/>
  <c r="Q15" i="10"/>
  <c r="M15" i="10"/>
  <c r="I15" i="10"/>
  <c r="E15" i="10"/>
  <c r="C9" i="10"/>
  <c r="C8" i="10"/>
  <c r="C7" i="10"/>
  <c r="C6" i="10"/>
  <c r="C5" i="10"/>
  <c r="C4" i="10"/>
  <c r="B4" i="10"/>
  <c r="J6" i="9" l="1"/>
  <c r="J9" i="9" s="1"/>
  <c r="H786" i="7" l="1"/>
  <c r="A786" i="7"/>
  <c r="L32" i="6"/>
  <c r="L45" i="6" s="1"/>
  <c r="M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Priscila Zeledón García</author>
  </authors>
  <commentList>
    <comment ref="L5" authorId="0" shapeId="0" xr:uid="{7EEE75F2-25B1-47E4-BD88-2039CE7B9623}">
      <text>
        <r>
          <rPr>
            <b/>
            <sz val="9"/>
            <color indexed="81"/>
            <rFont val="Tahoma"/>
            <family val="2"/>
          </rPr>
          <t>Priscila Zeledón García:</t>
        </r>
        <r>
          <rPr>
            <sz val="9"/>
            <color indexed="81"/>
            <rFont val="Tahoma"/>
            <family val="2"/>
          </rPr>
          <t xml:space="preserve">
menores de 35 años
</t>
        </r>
      </text>
    </comment>
  </commentList>
</comments>
</file>

<file path=xl/sharedStrings.xml><?xml version="1.0" encoding="utf-8"?>
<sst xmlns="http://schemas.openxmlformats.org/spreadsheetml/2006/main" count="7011" uniqueCount="1424">
  <si>
    <t>FORMATO PARA RENDICIÓN DE CUENTAS</t>
  </si>
  <si>
    <t xml:space="preserve">Tema </t>
  </si>
  <si>
    <t xml:space="preserve">Nombre Proyecto/Acción </t>
  </si>
  <si>
    <t>Descripción</t>
  </si>
  <si>
    <t>Estado actual</t>
  </si>
  <si>
    <t>Pendientes/Ruta 2021</t>
  </si>
  <si>
    <t>Impacto en la población</t>
  </si>
  <si>
    <t>Pilar o Lineamiento</t>
  </si>
  <si>
    <t>Eje Transversal</t>
  </si>
  <si>
    <t>Inversión en Colones</t>
  </si>
  <si>
    <t>Cant. de Beneficiarios</t>
  </si>
  <si>
    <t>HOMBRE</t>
  </si>
  <si>
    <t>MUJERES</t>
  </si>
  <si>
    <t>JÓVENES</t>
  </si>
  <si>
    <t>Fincas (unidades productivas)</t>
  </si>
  <si>
    <t>Entidades involucradas</t>
  </si>
  <si>
    <t xml:space="preserve">Objetivo General: </t>
  </si>
  <si>
    <t xml:space="preserve">  Objetivos específicos</t>
  </si>
  <si>
    <t>Productos Esperados</t>
  </si>
  <si>
    <t>Metodología</t>
  </si>
  <si>
    <t xml:space="preserve">Plazo </t>
  </si>
  <si>
    <r>
      <t xml:space="preserve">Responsable </t>
    </r>
    <r>
      <rPr>
        <b/>
        <sz val="11"/>
        <color rgb="FFFFFFFF"/>
        <rFont val="Calibri Light"/>
        <family val="2"/>
        <scheme val="major"/>
      </rPr>
      <t xml:space="preserve"> </t>
    </r>
    <r>
      <rPr>
        <b/>
        <sz val="11"/>
        <color rgb="FF000000"/>
        <rFont val="Calibri Light"/>
        <family val="2"/>
        <scheme val="major"/>
      </rPr>
      <t>CONAC4S</t>
    </r>
  </si>
  <si>
    <t>Indicadores de medición de los resultados</t>
  </si>
  <si>
    <t>Impacto esperado</t>
  </si>
  <si>
    <t>Febrero a Noviembre 2021</t>
  </si>
  <si>
    <t>Personas coordinadoras de Región, Dirección del CONAC4S</t>
  </si>
  <si>
    <t>Enero a Noviembre 2021</t>
  </si>
  <si>
    <t>Dirección del CONAC4S</t>
  </si>
  <si>
    <r>
      <t xml:space="preserve">agrupaciones capacitadas en el </t>
    </r>
    <r>
      <rPr>
        <b/>
        <sz val="11"/>
        <color theme="1"/>
        <rFont val="Calibri Light"/>
        <family val="2"/>
        <scheme val="major"/>
      </rPr>
      <t>Programa de inserción de grupos de mujeres y jóvenes de la zona rural al sector agroproductivo</t>
    </r>
  </si>
  <si>
    <r>
      <t>Procesos de capacitación para las mujeres y juventudes rurales  con miras a la consolidación de proyectos productivossiguiendo el</t>
    </r>
    <r>
      <rPr>
        <b/>
        <sz val="11"/>
        <color theme="1"/>
        <rFont val="Calibri Light"/>
        <family val="2"/>
        <scheme val="major"/>
      </rPr>
      <t xml:space="preserve"> Programa de inserción de grupos de mujeres y jóvenes de la zona rural al sector agroproductivo</t>
    </r>
  </si>
  <si>
    <t>Total de agrupaciones capacitadas en la presentación del Formato Único para proyectos y Plan de trabajo.</t>
  </si>
  <si>
    <r>
      <t xml:space="preserve">Aumentar la cantidad de mujeres y juventudes con el desarrollo de proyectos , con capacitación en el </t>
    </r>
    <r>
      <rPr>
        <b/>
        <sz val="11"/>
        <color theme="1"/>
        <rFont val="Calibri Light"/>
        <family val="2"/>
        <scheme val="major"/>
      </rPr>
      <t>Programa de inserción de grupos de mujeres y jóvenes de la zona rural al sector agroproductivo</t>
    </r>
  </si>
  <si>
    <r>
      <t xml:space="preserve">clubes 4-S con proyectos desarrollados bajo el </t>
    </r>
    <r>
      <rPr>
        <b/>
        <sz val="11"/>
        <color theme="1"/>
        <rFont val="Calibri Light"/>
        <family val="2"/>
        <scheme val="major"/>
      </rPr>
      <t xml:space="preserve">Programa de inserción de grupos de mujeres y jóvenes de la zona rural al sector agroproductivo </t>
    </r>
    <r>
      <rPr>
        <sz val="11"/>
        <color theme="1"/>
        <rFont val="Calibri Light"/>
        <family val="2"/>
        <scheme val="major"/>
      </rPr>
      <t>.  2 proyectos de juventudes y 2 proyectos de mujeres por cada Región</t>
    </r>
  </si>
  <si>
    <r>
      <t>Presentar el proyecto productivo según los lineamientos del</t>
    </r>
    <r>
      <rPr>
        <b/>
        <sz val="11"/>
        <color theme="1"/>
        <rFont val="Calibri Light"/>
        <family val="2"/>
        <scheme val="major"/>
      </rPr>
      <t xml:space="preserve"> Programa de inserción de grupos de mujeres y jóvenes de la zona rural al sector agroproductivo</t>
    </r>
  </si>
  <si>
    <r>
      <t>Total de clubes 4-S con proyectos desarrollados bajo el</t>
    </r>
    <r>
      <rPr>
        <b/>
        <sz val="11"/>
        <color theme="1"/>
        <rFont val="Calibri Light"/>
        <family val="2"/>
        <scheme val="major"/>
      </rPr>
      <t xml:space="preserve"> Programa de inserción de grupos de mujeres y jóvenes de la zona rural al sector agroproductivo </t>
    </r>
    <r>
      <rPr>
        <sz val="11"/>
        <color theme="1"/>
        <rFont val="Calibri Light"/>
        <family val="2"/>
        <scheme val="major"/>
      </rPr>
      <t xml:space="preserve"> implementado. </t>
    </r>
  </si>
  <si>
    <r>
      <t xml:space="preserve">Aumentar la cantidad de agrupaciones de clubes4S de mujeres y juventudes con el desarrollo de proyectos  bajo el </t>
    </r>
    <r>
      <rPr>
        <b/>
        <sz val="11"/>
        <color theme="1"/>
        <rFont val="Calibri Light"/>
        <family val="2"/>
        <scheme val="major"/>
      </rPr>
      <t>Programa de inserción de grupos de mujeres y jóvenes de la zona rural al sector agroproductivo</t>
    </r>
  </si>
  <si>
    <t>3.      Gestión agroempresarial sostenible y resiliente con enfoque en generación de valor agregado</t>
  </si>
  <si>
    <t>4.      Modernización y eficiencia de la gestión institucional.</t>
  </si>
  <si>
    <t>Genero y Juventud</t>
  </si>
  <si>
    <t>Promover y fomentar el empoderamiento económico y social de las mujeres y juventudes de los territorios rurales, mediante el acompañamiento en la articulación con diferentes entidades que contribuyan al desarrollo de proyectos  productovos y/o servicios múltiples según los lineamientos y metodología establecidas por las entidades.</t>
  </si>
  <si>
    <t>Realizar procesos de gestión articulados con las mujeres y juventudes rurales  con miras a la consolidación de proyectos productivos y la dotación de capital semilla para su desarrollo.</t>
  </si>
  <si>
    <r>
      <t xml:space="preserve">sesiones de trabajo virtuales o presenciales, para fomentar el empoderamiento económico y social de las mujeres y juventudes de los territorios rurales y el desarrollo de </t>
    </r>
    <r>
      <rPr>
        <b/>
        <sz val="11"/>
        <color theme="1"/>
        <rFont val="Calibri Light"/>
        <family val="2"/>
        <scheme val="major"/>
      </rPr>
      <t>proyectos productovps y/o servicios múltiples según los lineamientos y metodología establecidas por las diferentes entidades</t>
    </r>
    <r>
      <rPr>
        <sz val="11"/>
        <color theme="1"/>
        <rFont val="Calibri Light"/>
        <family val="2"/>
        <scheme val="major"/>
      </rPr>
      <t>.</t>
    </r>
  </si>
  <si>
    <t>Mejorar la forma en que las mujeres y juventudes accedan  a los servicios de apoyo a proyectos productivos y/o servicios múltiples según los lineamientos y metodología establecidas por el las diferentes entidades.</t>
  </si>
  <si>
    <r>
      <t>% de clubes 4S atendidos por medio de sesiones de trabajo virtuales o presenciales para  fomentar el empoderamiento económico y social de las mujeres y juventudes de los territorios rurales y el desarrollo de</t>
    </r>
    <r>
      <rPr>
        <b/>
        <sz val="11"/>
        <color theme="1"/>
        <rFont val="Calibri Light"/>
        <family val="2"/>
        <scheme val="major"/>
      </rPr>
      <t xml:space="preserve"> proyectos productovps y/o servicios múltiples según los lineamientos y metodología establecidas por las diferentes entidades.</t>
    </r>
  </si>
  <si>
    <t>planilla</t>
  </si>
  <si>
    <t>Enero a Diciembre 2021</t>
  </si>
  <si>
    <t>Plan Operativo Institucional</t>
  </si>
  <si>
    <t>Promover la coordinación interinstitucional requerida en la implementación de un servicio de atención a, las Juventudes y Mujeres de zonas rurales, socias de clubes 4S, que contribuyan al desarrollo rural territorial, garantizando que las acciones correspondientes de transferencia tecnológica, organización, capacitación, comercialización y afines, le sean facilitadas a  juventudes y mujeres participantes, ejecutando acciones conjuntas de cooperación técnica.</t>
  </si>
  <si>
    <t>Presupuesto MAG</t>
  </si>
  <si>
    <t>Creación del Programa de Inserción de grupos     de mujeres y jóvenes de la zona rural al sector agroproductivo con el desarrollo de actividades generadoras de ingresos</t>
  </si>
  <si>
    <t>No existía un programa que incentivara los emprendimientos agroproductivos en su etapa de gestación, conformados por grupos de juventudes y mujeres rurales, con la entrega de capital semilla para el desarrollo de sus emprendimientos.
En el 2019 se inicia con la Creación del Preograma.</t>
  </si>
  <si>
    <t>El Programa atiende 40 emprendimientos de juventudes y mujeres rurales que finalizarán la entrega de insumos solicitados en este 2021.</t>
  </si>
  <si>
    <t>Mujeres y juventudes de la ruralidad con emprendimientos grupales en gestación, no contaban con una fuente de financiamiento para el desarrollo de sus emprendimientos. Hoy se impulsa el desarrollo de emprendimientos generadores de ingresos en agrupaciones de juventudes y mujeres del sector agropecuario pesquero y rural con la dotación de capital semilla</t>
  </si>
  <si>
    <t>Desde el 2019 y hasta el 2021 será un monto aproximado de 190 millones de colones</t>
  </si>
  <si>
    <t>mujeres y juventudes organizadas en agrupacionde clubes 4S.  40 agrupaciones que significan 400 personas aproximadamente, al finalizar el 2021</t>
  </si>
  <si>
    <t>CONAC4S-MAG-INDER
2019 y 2020 con recursos del Convenio Inder CONAC4S.
2021 con recursos otorgados por el MAG</t>
  </si>
  <si>
    <t xml:space="preserve">“CONVENIO DE COOPERACIÓN INTERINSTITUCIONAL
PARA EL PRESTAMO DE USO EN PRECARIO DEL EDIFICIO
DEL CONAC 4-S EN SAN JOSE-DISTRITO HOSPITAL, A FAVOR
DEL MINISTERIO DE SEGURIDAD PUBLICA”
CV-CONAC 4S-001-2021 </t>
  </si>
  <si>
    <t>ESTUDIO CON ENFOQUE DE GÉNERO
PARA CONOCER EL ESTADO DE LOS
CLUBES 4S EN TODO EL PAÍS
COSTA RICA</t>
  </si>
  <si>
    <t>El CONAC4S tenía un edificio en San José, con un costo de utilización de aproximadamente 20 millones por año sin utilizarse, es decir en los gastos de mantenimiento del edificio sin personal.
Las personas coordinadoras de región tienen sus oficinas en cada Región y el personal de la oficina se compone de tres personas.</t>
  </si>
  <si>
    <t>Normalmente la persona coordinadora de la Región Huetar Brunca trabajaba aparte de las personas funcionarias del MAG.
Siendo que el CONAC4S no tiene fondos asignados para la planilla, todas las personas funcionarias tanto en las Regiones como en oficinas Centrales son reportadas en la planilla del MAG.
Luego de pensionarse el coordinador de la región Brunca, se inicia un plan piloto en conjunto con la dirección de Extensión y la dirección del CONAC4S, donde un funcionario Carlos Mora del MAG, atendería las organizaciones clubes 4S, con presencialidad en una Agencia.  Esto permitiría que la coordinación con Extención sea directa y desde el CONAC4S se daría el apoyo con el vehículo, viáticos y combustible para las visitas que realizara el coordinador Carlos Mora</t>
  </si>
  <si>
    <t>Las agrupaciones clubes 4S en la Región Brunca se atienden articuladamente con el esquema que se planteó con una articulación excelente por parte de Carlos Mora.</t>
  </si>
  <si>
    <t xml:space="preserve">Se cuenta con un diagnostico de cada organización entrevistada, utilizando el instrumento INSTRUMENTO DE MEDICIÓN DEL NIVEL DE MADUREZ Y PLAN DE ATENCIÓN INDIVIDUAL DE LAS INICIATIVAS ECONÓMICAS DE LAS MUJERES EMPRENDEDORAS Y EMPRESARIAS PARTICIPANTES DEL PROYECTO €MPRENDE adecuado para este estudio.
Se conoce el estado de 204 organizaciones clubes 4S activas en todo el territorio nacional.
Se tenía una lista de 258 agrupaciones, de las cuales activas se reportaron 204. Eso significa una diferencia de 520 personas que no estaban activas.
Se está trabajando con el INA para la atención de las necesidades de capacitación en temas de empresariedad que se obtuvo como resultado de este estudio.
Las personas coordinadoras utilizan los resultados del estudio para atender a las organizaciones clubes 4S y articular con las instituciones para la atención con la guía de estos resultados.
</t>
  </si>
  <si>
    <t>El CONAC4S tiene sus oficinas en el tercer piso del MAG, con la ventaja de tener a disposición las salas para reuniones y tener acceso a los servicios de los diferentes departamentos del Ministerio.
Los gastos de mantenimiento del edificio fueron asignados para apoyo con capital semilla a los emprendimientos del Programa de Inserción de grupos     de mujeres y jóvenes de la zona rural al sector agroproductivo con el desarrollo de actividades generadoras de ingresos.
Actualmente el MSP utiliza el edificio para el personal de la zona de Hospital San José</t>
  </si>
  <si>
    <t>Reducción de los gastos del Estado por medio de la articulación entre Ministerios para lograr un bien común.
El CONAC4S tiene en sus oficinas un espacio para la atención de las juventudes y mujeres rurales que requieran de atención.
Con el Convenio con el MSP, este ministerio reduce sus gastos de alquiler de oficinas en San José y utiliza el Edificio para concentrar su personal.</t>
  </si>
  <si>
    <t>Las agrupaciones clubes 4S stán siendo incluidas en los POI de las agencias, 
ambas instituciones comparten la mejora en la atención, más eficiente, mejor coordinación.
Extención gana los viáticos, combustible y el vehículo que aporta el CONAC4S y se atienden a las 50 agrupaciones clubes4S existentes en la Región</t>
  </si>
  <si>
    <t>Ahorro de 20 millones en promedio que implica el mantenimiento del Edificio sin personal.</t>
  </si>
  <si>
    <t>Desde que inició el plan piloto en mayo 2020 el CONAC4S ha ejecutado  un aproximado de 1.3 millones de colones  en cuanto a mantenimiento del vehículo asignado, combustible, y viáticos para la Región Brunca</t>
  </si>
  <si>
    <t>CONAC4S-MSP</t>
  </si>
  <si>
    <t>MAG-CONAC4S</t>
  </si>
  <si>
    <t>Plan Piloto para atención de organizaciones Clubes 4S en la Región Brunca</t>
  </si>
  <si>
    <t>Se cuenta con una línea base de las organizaciones clubes 4S, una ruta de atención para cada una, necesaria para dar seguimiento a la atención y la ejecución del presupuesto en proyectos apoyados con capital semilla.</t>
  </si>
  <si>
    <t>CONAC4S-SEPSA-TI Información Total S.A.</t>
  </si>
  <si>
    <t>12.5 millones de colones</t>
  </si>
  <si>
    <t>Las personas usuarias de los servicios del CONAC4S.
EL Estado, al reducir sus costos de aquiler para el MSP y de mantenimiento del CONAC4S.</t>
  </si>
  <si>
    <t>agrupaciones clubes 4S de la Región Brunca.  50 agrupaciones activas, que representan en promedio 500 personas.</t>
  </si>
  <si>
    <t>204 agrupaciones de clubes 4S activos que significan en promedio 2050 personas.</t>
  </si>
  <si>
    <t>Convenio de Cooperación Interinstitucional MAG-INAMU para la XII Convocatoria Dirigida FOMUJERES 2021</t>
  </si>
  <si>
    <t xml:space="preserve">Recursos para proyectos productivos que poseen ya asistencia tecnica pero no el capital para crecer. Aumento de tipos de sistemas productivos del sector agropecuario en marcha. </t>
  </si>
  <si>
    <t>MAG-INCOPESCA-CONAC4S-INAMU</t>
  </si>
  <si>
    <t>Hay disponibles un aproximado de 500 000 000 de colones</t>
  </si>
  <si>
    <t>mujeres de la ruralidad usuarias de los servicios del Sector Agropecuario, pesquero y rural con emprendimientos agroproductivos establecidos.</t>
  </si>
  <si>
    <t>RENAMUR4S</t>
  </si>
  <si>
    <t>gestión de resursos</t>
  </si>
  <si>
    <t>diagnóstico de clubes 4S</t>
  </si>
  <si>
    <t>Programa para otorgar capital semilla</t>
  </si>
  <si>
    <t>capacitación con el INA</t>
  </si>
  <si>
    <t>gestión de resurso humano</t>
  </si>
  <si>
    <t>apoyo a red de mujeres</t>
  </si>
  <si>
    <t>Empresariedad</t>
  </si>
  <si>
    <t>Proyecto de cabras IICA</t>
  </si>
  <si>
    <t>Sistema de Gestión de Calidad</t>
  </si>
  <si>
    <t>UCR-SEPSA-INCOPESCA-MAG-CNP-INDER-CONAC4S</t>
  </si>
  <si>
    <t>IICA-CONAC4S</t>
  </si>
  <si>
    <t>INA-CONAC4S</t>
  </si>
  <si>
    <t>Inicialmente un grupo de 25 personas</t>
  </si>
  <si>
    <t>Cumplir con los compromisos financieros contables</t>
  </si>
  <si>
    <t>Proyecto IICA-CATIE AGRO-INNOVA-CONAC4S Producción caprina</t>
  </si>
  <si>
    <t>Red Nacional de Mujeres Rurales 4S (RENAMUR4S)</t>
  </si>
  <si>
    <t>Inclusión del CONAC4S en el Sistema de Gestión de Calidad del MAG</t>
  </si>
  <si>
    <t>163 agrupaciones (146 de mujeres y 17 de juventudes), un promedio de 2 personas por agrupación.</t>
  </si>
  <si>
    <t>Atención de necesidades de capacitación que se obtivieron como resultado del ESTUDIO CON ENFOQUE DE GÉNERO
PARA CONOCER EL ESTADO DE LOS
CLUBES 4S EN TODO EL PAÍS
COSTA RICA</t>
  </si>
  <si>
    <t>Capital para emprendimientos de mujeres. FOMUJERES 2021</t>
  </si>
  <si>
    <t>Se logró un convenio para que el Inamu lanzara una convocatoria dirigida para las mujeres usuarias del Sector Agropecuario, se incluyó en la negociación al MAG, a INCOPESCA, además del CONAC4S</t>
  </si>
  <si>
    <t xml:space="preserve">Se entregaron un total de 186 emprendimientos del CONAC4S y se dió acompañamiento como parte del equipo central a loss 44 emprendimientos de INCOPESCA y los 553 del MAG. 
</t>
  </si>
  <si>
    <t>El INAMU debe realizar las siguientes fases del Concurso. Las mujeres ganadoras estarían recibiendo los fondos a finales del 2021</t>
  </si>
  <si>
    <t>No aplica</t>
  </si>
  <si>
    <t>Rexposición por parte de Carlos Mora a mode rendición de cuentas, del periodo que ha laborado bajo esta modalidad, pendiente de agendar.
Implementar este plan de la Región Brunca en otras Regiones.</t>
  </si>
  <si>
    <t>Red de mujeres con representación de una directiva en cada Región. Existe una directiva conformada por las presidentas de las redes regionales. No se encuentral legalizadas bajo ninguna figura.</t>
  </si>
  <si>
    <t xml:space="preserve">Tienen participación en el Parlamento Agropecuario, también la presidenta forma parte del Comité Nacional del CONAC4S.  </t>
  </si>
  <si>
    <t>La atención de las capacitaciones que se detectaron como resultado de este estudio se atenderán con la alianza que se hizo con el INA.</t>
  </si>
  <si>
    <t>La RENAMUR debe entregar un informe del uso del zoom.  Esta plataforma está paga hasta julio 2022.</t>
  </si>
  <si>
    <t>$150 por año.  93,000,00 colones aproximadamente</t>
  </si>
  <si>
    <t>Actualmente existe una no conformidad detectada por la Auditoría Interna del MAG, para atenderlo se informó por medio del oficio DE-102-2021 lo realizado a la fecha.  Además se atendió una reunión con la señora viceministra el día 18 de setiembre, donde se acordó un cronograma para entrega de tareas pendientes.</t>
  </si>
  <si>
    <t>Se está en trabajando para incluir al CONAC4S dentro del Sistema de Gestión de Calidad del MAG, primero en temas financieros,luego  contables y seguir con la gestión administrativa hasta el trabajo de extencionismo que se realiza.</t>
  </si>
  <si>
    <t>Alianza con el  IICA-CATIE AGRO-INNOVA para obtener la donación de mochos y la guía técnica en el desarrollo de los proyectos caprinos en Cedral a los que el CONAC4S apoyará con capital semilla del Programa de Inserción de grupos de mujeres y jóvenes de la zona rural al sector agro-productivo con el desarrollo de actividades generadoras de ingresos</t>
  </si>
  <si>
    <t xml:space="preserve">Con el compañero Olman Murillo, ya se realizó una primer visita a las instalaciones donde se realizará la Escuela de Campo. </t>
  </si>
  <si>
    <t>Realizar la Escuela de Campo, recibir a los dos machos como donación, entregar el capital semilla del CONAC4S</t>
  </si>
  <si>
    <t>Atender en un proceso de 2 años, a las agrupaciones clubes 4S, siguiendo las necesidades de capacitación detectadas en el Estudio</t>
  </si>
  <si>
    <t xml:space="preserve">Se tiene la propuesta por parte del INA de 3 módulos para el año 2022 y 3 módulos para el año 2023.
</t>
  </si>
  <si>
    <t>Las personas coordinadoras durante este año deben motivar a las personas socias de los clubes 4S y detectar las cumplen con  los requisitos para llevar estas capacitaciones.
Pendiente pasar un formulario de google con los requerimientos para participar de estas capacitaciones, ya está diseñado por el INA, se podría recurrir a la cooperación de la RENAMUR4S para que lo pasen a un formulario de google y sea socializado.</t>
  </si>
  <si>
    <t>En el 2019 se detecta que no existía una base de datos actualizada de las agrupaciones clubes 4S que se atendían, o alguna información de su estado en cuanto a proyectos, conformación, ubicación, por lo que no se puede dar seguimiento a la atención que se da a cada agrupación, tampoco se puede dar seguimiento a la ejecución del presupuesto en las organizaciones.
Luego del proceso de licitación en el SICOP, se inicia el trabajo con la empresa IT Información total S.A. para contar con una línea base y una ruta de atención para las organizaciones clubes 4S existentes y activas.
Existe el INSTRUMENTO DE MEDICIÓN DEL NIVEL DE MADUREZ Y PLAN DE ATENCIÓN INDIVIDUAL DE LAS INICIATIVAS ECONÓMICAS DE LAS MUJERES EMPRENDEDORAS Y EMPRESARIAS PARTICIPANTES DEL PROYECTO €MPRENDE, Iniciativa del Gobierno de Costa Rica y la Unión Europea que busca contribuir a una mayor independencia económica de las mujeres, en áreas rurales y urbano marginales, que se encuentran en situación de vulnerabilidad económica y que tienen potencial empresarial. Cuenta con el apoyo financiero tanto de la Unión Europea (UE) y del Gobierno de Costa Rica por medio del Instituto Nacional de las Mujeres (INAMU), el Ministerio de Economía, Industria y Comercio (MEIC) y el Ministerio de Agricultura y Ganadería (MAG). Documento final en Julio 2016, que se solicitaría utilizar como base para realizar el diagnóstico a cada organización club 4S</t>
  </si>
  <si>
    <t>SUB-PARTIDA</t>
  </si>
  <si>
    <t>nombre SUB-PARTIDA</t>
  </si>
  <si>
    <t>atención de los gastos operativos como apoyo a los Clubes 4S</t>
  </si>
  <si>
    <t>control de pagos de gastos operativos según el calendario establecido</t>
  </si>
  <si>
    <t>% de los gastos operativos cancelados</t>
  </si>
  <si>
    <t>buena gestión administrativa-financiera</t>
  </si>
  <si>
    <t>0.02.05</t>
  </si>
  <si>
    <t>dietas</t>
  </si>
  <si>
    <t>1.02.04</t>
  </si>
  <si>
    <t>Servicio de telecomunicaciones</t>
  </si>
  <si>
    <t>1.06.01</t>
  </si>
  <si>
    <t>Seguros</t>
  </si>
  <si>
    <t>1.04.99</t>
  </si>
  <si>
    <t>Otros servicios de gestión y apoyo</t>
  </si>
  <si>
    <t>1.08.01</t>
  </si>
  <si>
    <t>Manten. Edificios</t>
  </si>
  <si>
    <t>100% de clubes 4S con</t>
  </si>
  <si>
    <r>
      <t xml:space="preserve">Procesos de capacitación para las mujeres y juventudes rurales  con miras a la consolidación de </t>
    </r>
    <r>
      <rPr>
        <b/>
        <sz val="11"/>
        <color theme="1"/>
        <rFont val="Calibri Light"/>
        <family val="2"/>
        <scheme val="major"/>
      </rPr>
      <t>proyectos productivos y/o de servicios múltiples según los lineamientos y metodología establecidas por las diferentes entidades.</t>
    </r>
  </si>
  <si>
    <t>1.08.05</t>
  </si>
  <si>
    <t>Manten. Vehiculos</t>
  </si>
  <si>
    <t>1.03.03</t>
  </si>
  <si>
    <t>impresión, encuadernación y otros</t>
  </si>
  <si>
    <t>2.01.01</t>
  </si>
  <si>
    <t>combustible y lubricantes</t>
  </si>
  <si>
    <t>2.01.99</t>
  </si>
  <si>
    <t>otros productos químicos y conexos</t>
  </si>
  <si>
    <t>2.02.01</t>
  </si>
  <si>
    <t>productos pecuarios y otras especies</t>
  </si>
  <si>
    <t>2.02.02</t>
  </si>
  <si>
    <t>productos agroforestales</t>
  </si>
  <si>
    <t>2.02.04</t>
  </si>
  <si>
    <t>alimentos para animales</t>
  </si>
  <si>
    <t>2.03.01</t>
  </si>
  <si>
    <t>materiales y productos metálicos</t>
  </si>
  <si>
    <t>2.03.06</t>
  </si>
  <si>
    <t>materiales y productos de plástico</t>
  </si>
  <si>
    <t>2.04.01</t>
  </si>
  <si>
    <t>herramientas e instrumentos</t>
  </si>
  <si>
    <t>herramientoas e instrumentos</t>
  </si>
  <si>
    <t>5.01.01</t>
  </si>
  <si>
    <t>Maquinaria y equipo produccion</t>
  </si>
  <si>
    <t>5.02.99</t>
  </si>
  <si>
    <t>otras construcciones adiciones y mejoras</t>
  </si>
  <si>
    <t>Maquinaria y equipo para la producción</t>
  </si>
  <si>
    <t>5.01.99</t>
  </si>
  <si>
    <t>Maquinaria y equipo y mobiliario diverso</t>
  </si>
  <si>
    <t>Otras construcciones, adiciones y mejoras</t>
  </si>
  <si>
    <t>5.99.03</t>
  </si>
  <si>
    <t>Bienes intangibles</t>
  </si>
  <si>
    <t>#</t>
  </si>
  <si>
    <t>Nombre</t>
  </si>
  <si>
    <t>Institución</t>
  </si>
  <si>
    <t>Región</t>
  </si>
  <si>
    <t>Categoría (Inicial o desarrollo)</t>
  </si>
  <si>
    <t>Individual o grupal</t>
  </si>
  <si>
    <t>Entrega</t>
  </si>
  <si>
    <t>Monto</t>
  </si>
  <si>
    <t>Actividad</t>
  </si>
  <si>
    <t>Emprendimiento</t>
  </si>
  <si>
    <t>Lidieth Rojas Pereza</t>
  </si>
  <si>
    <t>CONAC4S</t>
  </si>
  <si>
    <t>Huetar Norte</t>
  </si>
  <si>
    <t>inicial</t>
  </si>
  <si>
    <t>individual</t>
  </si>
  <si>
    <t>Entrega 1-16 de Julio</t>
  </si>
  <si>
    <t>Agroindustria</t>
  </si>
  <si>
    <t>sasonadores</t>
  </si>
  <si>
    <t>Ana Elizabeth Fallas</t>
  </si>
  <si>
    <t>Central Oriental</t>
  </si>
  <si>
    <t>grupal</t>
  </si>
  <si>
    <t>Agricultura</t>
  </si>
  <si>
    <t>café</t>
  </si>
  <si>
    <t>Angelit Cruz Herrera</t>
  </si>
  <si>
    <t>Central Occidental</t>
  </si>
  <si>
    <t>Pecuario</t>
  </si>
  <si>
    <t>ganado doble propósito</t>
  </si>
  <si>
    <t>Carmen Lidia Salas Moya</t>
  </si>
  <si>
    <t>cerdos</t>
  </si>
  <si>
    <t>Carmen Moya Arias</t>
  </si>
  <si>
    <t>Leidy Salas Moya</t>
  </si>
  <si>
    <t>Luz Quiros Jiménez</t>
  </si>
  <si>
    <t>Yelena Eduvina Mata Brenes</t>
  </si>
  <si>
    <t>ganado de engorde</t>
  </si>
  <si>
    <t>Kathia Ulate Sancho</t>
  </si>
  <si>
    <t>hortalizas</t>
  </si>
  <si>
    <t>Elena Porras Días</t>
  </si>
  <si>
    <t>Servicios</t>
  </si>
  <si>
    <t>turismo rural comunitario</t>
  </si>
  <si>
    <t>Vanessa Segura Salas</t>
  </si>
  <si>
    <t>Entrega 2-23 de Julio</t>
  </si>
  <si>
    <t>Wendy Monge Cordero</t>
  </si>
  <si>
    <t>plántulas</t>
  </si>
  <si>
    <t>Elisabeth Salas Moya</t>
  </si>
  <si>
    <t>María Emilce Víquez Víquez</t>
  </si>
  <si>
    <t>Ignacia Vargas Jimenez</t>
  </si>
  <si>
    <t>Rosalina Berroteran Delgado</t>
  </si>
  <si>
    <t>Leda Monge Azofeifa</t>
  </si>
  <si>
    <t>MAG</t>
  </si>
  <si>
    <t>Central Sur</t>
  </si>
  <si>
    <t>agroindustria</t>
  </si>
  <si>
    <t>hongo ostra</t>
  </si>
  <si>
    <t>Iris Murillo Rojas</t>
  </si>
  <si>
    <t>desarrollo</t>
  </si>
  <si>
    <t>agricultura</t>
  </si>
  <si>
    <t>Liseth Alvarado Zúñiga </t>
  </si>
  <si>
    <t>Sonia Chinchilla Rivera</t>
  </si>
  <si>
    <t>pecuario</t>
  </si>
  <si>
    <t>ganado engorde</t>
  </si>
  <si>
    <t>Alexa Villalobos Martínez</t>
  </si>
  <si>
    <t>ovejas</t>
  </si>
  <si>
    <t>Aida Arias Muñoz</t>
  </si>
  <si>
    <t>Brunca</t>
  </si>
  <si>
    <t>Entrega 3-30 de Julio</t>
  </si>
  <si>
    <t>aguacate</t>
  </si>
  <si>
    <t>Laura Granados Rodríguez</t>
  </si>
  <si>
    <t>María Espinoza Vasquez</t>
  </si>
  <si>
    <t>Margoth Rivera Padilla</t>
  </si>
  <si>
    <t>Xinia Valverde Calderón AMAESPET</t>
  </si>
  <si>
    <t>apicultura</t>
  </si>
  <si>
    <t>Carolina Zúñiga Hidalgo</t>
  </si>
  <si>
    <t>camote</t>
  </si>
  <si>
    <t>Ruth Elena_Lobo_Arroyo</t>
  </si>
  <si>
    <t>pepino</t>
  </si>
  <si>
    <t>Ester Yorleny_Lobo_Arroyo</t>
  </si>
  <si>
    <t>Laura_Brenes_Carazo</t>
  </si>
  <si>
    <t>Nicol_Rodriguez_Badilla</t>
  </si>
  <si>
    <t xml:space="preserve">Auxiliadora_Dumas_Hernandez </t>
  </si>
  <si>
    <t>Jennifer Watson</t>
  </si>
  <si>
    <t>Huetar Caribe</t>
  </si>
  <si>
    <t>servicios</t>
  </si>
  <si>
    <t>turismo Rural Comunitario</t>
  </si>
  <si>
    <t>Alice Sibaja Rodriguez</t>
  </si>
  <si>
    <t>Ana Corrales Rodríguez</t>
  </si>
  <si>
    <t>Individual</t>
  </si>
  <si>
    <t>Entrega 4-9 de Agosto</t>
  </si>
  <si>
    <t>Blanca Rosa Sánchez Cabezas</t>
  </si>
  <si>
    <t>Eraida Molina Alvarez</t>
  </si>
  <si>
    <t>Keytlin Picado Arce</t>
  </si>
  <si>
    <t>Luz María Rojas Perez Ficha Técnica</t>
  </si>
  <si>
    <t>Turismo Rural Comunitario</t>
  </si>
  <si>
    <t>cocina típica</t>
  </si>
  <si>
    <t>María Ester Paniagua Sanchez</t>
  </si>
  <si>
    <t>gallinas ponedoras</t>
  </si>
  <si>
    <t>Shirley Somarribas Ramirez</t>
  </si>
  <si>
    <t>Silvia Guzmán Vega</t>
  </si>
  <si>
    <t>Alvarez, Obando Yorleny</t>
  </si>
  <si>
    <t>INCOPESCA</t>
  </si>
  <si>
    <t>Pacífico Central</t>
  </si>
  <si>
    <t>pesca comercial</t>
  </si>
  <si>
    <t>Alvarez, Peralta Bernaldita</t>
  </si>
  <si>
    <t>Álvarez, Peralta Berta</t>
  </si>
  <si>
    <t>Álvarez, Peralta Maria de los Ángeles</t>
  </si>
  <si>
    <t>Álvarez, Peralta Maria del Carmén</t>
  </si>
  <si>
    <t>Barrios, Alvarado Deyanira</t>
  </si>
  <si>
    <t>Barrios, Alvarado Eugenia</t>
  </si>
  <si>
    <t>Garcia, Jimenez Elieth</t>
  </si>
  <si>
    <t>Garcia; Jimenez Juana</t>
  </si>
  <si>
    <t>Jimenez, Alvarado Heidy</t>
  </si>
  <si>
    <t>Jiménez, Alvarado Irene</t>
  </si>
  <si>
    <t>Jimenez, Matarrita Brenda</t>
  </si>
  <si>
    <t>Lopez, Matarrta Magaly</t>
  </si>
  <si>
    <t>Mora, Salas Xinia</t>
  </si>
  <si>
    <t>Mora, Vega Ana Luisa</t>
  </si>
  <si>
    <t>Morales, Soto Yendry</t>
  </si>
  <si>
    <t>Nuñez, Morales Kattia</t>
  </si>
  <si>
    <t>Nuñez, Morales Yorleny</t>
  </si>
  <si>
    <t>Obando, Alvarez Zeneida</t>
  </si>
  <si>
    <t>Ortiz, Matarrita Vilma</t>
  </si>
  <si>
    <t>Quiros, Medina Cecilia</t>
  </si>
  <si>
    <t>Rodriguez, Chacón Elieth</t>
  </si>
  <si>
    <t>Rojas, Álvarez Ana Yancy</t>
  </si>
  <si>
    <t>Rojas, Alvarez Seily</t>
  </si>
  <si>
    <t>Rojas, Torres Claudia</t>
  </si>
  <si>
    <t>Salas Lopez Eraida</t>
  </si>
  <si>
    <t>Salas, Alvarado Ana Rosa</t>
  </si>
  <si>
    <t>Salas, Lopez Magdalena</t>
  </si>
  <si>
    <t>Salas, Mora Zeneida</t>
  </si>
  <si>
    <t>acuícola</t>
  </si>
  <si>
    <t>Solano, Barahona Lourdes</t>
  </si>
  <si>
    <t>Torres, Casares Dina</t>
  </si>
  <si>
    <t>Aida Rodríguez Villegas</t>
  </si>
  <si>
    <t>Chorotega</t>
  </si>
  <si>
    <t>INICIAL</t>
  </si>
  <si>
    <t>Ana Luisa Corrales Castro</t>
  </si>
  <si>
    <t>Ana Valverde Morales</t>
  </si>
  <si>
    <t>Desarrollo</t>
  </si>
  <si>
    <t>vivero</t>
  </si>
  <si>
    <t>Celine Pollet Carvajal</t>
  </si>
  <si>
    <t>Inicial</t>
  </si>
  <si>
    <t>Damaris García Murillo</t>
  </si>
  <si>
    <t>Deysis Danelis Lira Rocha</t>
  </si>
  <si>
    <t>PRODUCCIÓN DE PAPAYA</t>
  </si>
  <si>
    <t>Elda Herrera Cárdenas</t>
  </si>
  <si>
    <t>Elizabeth Marquez Gasparotti</t>
  </si>
  <si>
    <t>cacao</t>
  </si>
  <si>
    <t>Emilce Villagra Vindas</t>
  </si>
  <si>
    <t>Fanny Mena Segura</t>
  </si>
  <si>
    <t>DEsarrollo</t>
  </si>
  <si>
    <t>ganado leche</t>
  </si>
  <si>
    <t>Florinda Pérez Vargas</t>
  </si>
  <si>
    <t>Gerardina Barboza López</t>
  </si>
  <si>
    <t>Gerardina Solano Mora</t>
  </si>
  <si>
    <t>Gloriana Camacho Ilama</t>
  </si>
  <si>
    <t>Guadalupe Martínez Guzmán</t>
  </si>
  <si>
    <t>ARBOLES FRUTALES Y ORNAMENTALES</t>
  </si>
  <si>
    <t>Guiselle Aguero Jiménez</t>
  </si>
  <si>
    <t>Guiselle Pérez Marín</t>
  </si>
  <si>
    <t>derivados de la leche</t>
  </si>
  <si>
    <t>Isabel Ordoñez Ordoñez</t>
  </si>
  <si>
    <t>HORTALIZAS</t>
  </si>
  <si>
    <t>Ivonne Sequeira Sandí</t>
  </si>
  <si>
    <t>Ivonne Vargas Gamboa</t>
  </si>
  <si>
    <t>lechuga hidropónica</t>
  </si>
  <si>
    <t>Jenny Gamboa Pereira</t>
  </si>
  <si>
    <t>Jovita Nuñez Hidalgo</t>
  </si>
  <si>
    <t>Katelin González Otarola</t>
  </si>
  <si>
    <t>Laura Madrigal Méndez</t>
  </si>
  <si>
    <t>Laura Navarro Camacho</t>
  </si>
  <si>
    <t>Leticia Hernández Díaz</t>
  </si>
  <si>
    <t>Lilliam Salazar Sánchez</t>
  </si>
  <si>
    <t>Lourdes Chinchilla Marín</t>
  </si>
  <si>
    <t>Fresas</t>
  </si>
  <si>
    <t>Lucía Chamorro Borbón</t>
  </si>
  <si>
    <t>Luz María Romero Romero</t>
  </si>
  <si>
    <t>palma aceitera</t>
  </si>
  <si>
    <t>Marenco Marenco Alejandra María ASOMUPRA</t>
  </si>
  <si>
    <t>Margarita Villalobos Barquero</t>
  </si>
  <si>
    <t>María Fernanda Céspedes Guillén</t>
  </si>
  <si>
    <t>hortalizas hidropónicas</t>
  </si>
  <si>
    <t>María Isabel Madrigal Saborío</t>
  </si>
  <si>
    <t>María Isabel Montero Solórzano</t>
  </si>
  <si>
    <t>María Munguía Pérez (Asociación Trabajo y Esperanza Las Brisas)</t>
  </si>
  <si>
    <t>GRUPAL</t>
  </si>
  <si>
    <t>HORTALIZAS EN INVERNADERO</t>
  </si>
  <si>
    <t>Maribel Montoya Peraza</t>
  </si>
  <si>
    <t>hortalizas y vegetales</t>
  </si>
  <si>
    <t>Maricela González Arias</t>
  </si>
  <si>
    <t>Marleny Jimenez Porras</t>
  </si>
  <si>
    <t>Mayra Solano Alfaro</t>
  </si>
  <si>
    <t>Milena Chaverri Pérez</t>
  </si>
  <si>
    <t>DESARROLLO</t>
  </si>
  <si>
    <t>Rosa Bermúdez Berrocal</t>
  </si>
  <si>
    <t>Rosa Murillo Soto</t>
  </si>
  <si>
    <t>Ruiz Bejarano Lidia ASOMUN</t>
  </si>
  <si>
    <t>Sonia Berrocal Durán</t>
  </si>
  <si>
    <t>Teresita Matamoros Carvajal</t>
  </si>
  <si>
    <t>garrapaticida</t>
  </si>
  <si>
    <t>Yadira Alvarado Durán</t>
  </si>
  <si>
    <t>Yesenia Ríos Solano</t>
  </si>
  <si>
    <t>Nuria Cortés Granados</t>
  </si>
  <si>
    <t>INDIVIDUAL</t>
  </si>
  <si>
    <t>Entrega 5-11 de Agosto</t>
  </si>
  <si>
    <t>AGRICULTURA</t>
  </si>
  <si>
    <t>María Gabriela Alvarado Picado</t>
  </si>
  <si>
    <t>PECUARIO</t>
  </si>
  <si>
    <t>CAPRINO</t>
  </si>
  <si>
    <t>María Isabel Víquez Aguilar</t>
  </si>
  <si>
    <t>FRESAS SOSTENIBLES</t>
  </si>
  <si>
    <t>Liz Cerdas Cruz</t>
  </si>
  <si>
    <t>MARIPOSARIO</t>
  </si>
  <si>
    <t>Pacífica Isabel Suárez Solis</t>
  </si>
  <si>
    <t>Ganadería doble proposito</t>
  </si>
  <si>
    <t>Maritza Lamas Solórzano</t>
  </si>
  <si>
    <t>BOVINOS</t>
  </si>
  <si>
    <t>Lesbia Zeledón Jiménez</t>
  </si>
  <si>
    <t>Adelita Zúñiga Rodríguez</t>
  </si>
  <si>
    <t>Alba Cristina Rodríguez Rodríguez</t>
  </si>
  <si>
    <t>HORTALIZAS HIDROPÓNICAS</t>
  </si>
  <si>
    <t>Emilce Mayorga Segura</t>
  </si>
  <si>
    <t>BOVINO</t>
  </si>
  <si>
    <t>Andrea Díaz Vallejos</t>
  </si>
  <si>
    <t>Gladys Padilla Chaves</t>
  </si>
  <si>
    <t>María del Carmen Villafuerte Villalta</t>
  </si>
  <si>
    <t>María Ester Mora Vargas</t>
  </si>
  <si>
    <t>ABACÁ</t>
  </si>
  <si>
    <t>Karen Hernández Esquivel</t>
  </si>
  <si>
    <t>Ganado de engorde</t>
  </si>
  <si>
    <t>Elisel_Trejos_Carrillo</t>
  </si>
  <si>
    <t>porcicultura</t>
  </si>
  <si>
    <t>Gioconda Fowler Cerdas</t>
  </si>
  <si>
    <t>Ganado de Desarrollo</t>
  </si>
  <si>
    <t>Analia Quirós Jiménez</t>
  </si>
  <si>
    <t>papaya picada</t>
  </si>
  <si>
    <t>Esperanza Alpízar Bermúdez</t>
  </si>
  <si>
    <t>María Eugenia Díaz Hernández</t>
  </si>
  <si>
    <t>maiz, tiquisque, papaya, camote, frutales</t>
  </si>
  <si>
    <t>Myriam Hernández Campos</t>
  </si>
  <si>
    <t>Shirley Guiselle Trejos Chavarría</t>
  </si>
  <si>
    <t>Lidieth Guzmán Carmona</t>
  </si>
  <si>
    <t>Lilliana Bermúdez Retana</t>
  </si>
  <si>
    <t>Teresa Quirós Vargas</t>
  </si>
  <si>
    <t>Caterin Vargas Vanegas</t>
  </si>
  <si>
    <t>cosméticos nturales</t>
  </si>
  <si>
    <t>Silvia Elena Prado Rojas</t>
  </si>
  <si>
    <t>cítricos</t>
  </si>
  <si>
    <t>Cristina Solano Naranjo</t>
  </si>
  <si>
    <t>Aracelly Jiménez Arias</t>
  </si>
  <si>
    <t>Leila Jiménez Soto</t>
  </si>
  <si>
    <t>Dinia Aguilar Bonilla</t>
  </si>
  <si>
    <t>María Elena García Marín (AMEP)</t>
  </si>
  <si>
    <t>acerola</t>
  </si>
  <si>
    <t>Yorleny Cordero Barrantes</t>
  </si>
  <si>
    <t>frutales</t>
  </si>
  <si>
    <t>Seidy Selles Páez</t>
  </si>
  <si>
    <t>Yesenia Garro Zúñiga</t>
  </si>
  <si>
    <t>Marcela Castro Arias</t>
  </si>
  <si>
    <t>Ana Lía de la Trinidad Mora Chinchilla</t>
  </si>
  <si>
    <t>vivero forestal</t>
  </si>
  <si>
    <t>María de Los Ángeles Navarro Sánchez</t>
  </si>
  <si>
    <t>Maribel de los Ángeles Vindas Navarro</t>
  </si>
  <si>
    <t>vivero frutales y ornamentales</t>
  </si>
  <si>
    <t>María de los Ángeles Vindas Navarro</t>
  </si>
  <si>
    <t>culantro coyote</t>
  </si>
  <si>
    <t>Siles Gamboa Viviana</t>
  </si>
  <si>
    <t>caña de azúcar</t>
  </si>
  <si>
    <t>Vianney Susana_Corrales_Rodriguez</t>
  </si>
  <si>
    <t>Damaris Ferreto Campos</t>
  </si>
  <si>
    <t>Elkis Liseth Lara Álvarez</t>
  </si>
  <si>
    <t>Rebeca Herrera Alfaro</t>
  </si>
  <si>
    <t>horatalizas-suculentas</t>
  </si>
  <si>
    <t>Sandra_García_Díaz</t>
  </si>
  <si>
    <t>Castro Albertazzi Ana Ligia</t>
  </si>
  <si>
    <t>plantas medicinales</t>
  </si>
  <si>
    <t>Quijada Elizabeth del Valle</t>
  </si>
  <si>
    <t>bambú</t>
  </si>
  <si>
    <t>Salas Aguilar Yendri</t>
  </si>
  <si>
    <t>Castillo Brenes Ivannia</t>
  </si>
  <si>
    <t>Centeno Calero Martha Lorena</t>
  </si>
  <si>
    <t>Salas Aguilar Stephannie</t>
  </si>
  <si>
    <t>Sanchez Castro María José</t>
  </si>
  <si>
    <t>Solano Salazar Noelia</t>
  </si>
  <si>
    <t>Robles Ulloa Marjorie</t>
  </si>
  <si>
    <t>Obando Perez María del Carmen</t>
  </si>
  <si>
    <t>Araya Delgado Katia</t>
  </si>
  <si>
    <t>Arana Araya Mireya</t>
  </si>
  <si>
    <t>Araya Chavarria Mercedes</t>
  </si>
  <si>
    <t>Rivera Quiros Yancy</t>
  </si>
  <si>
    <t>ganado engorge</t>
  </si>
  <si>
    <t>Reid Uva Yaritza Isabel</t>
  </si>
  <si>
    <t>Castro Prendas Eduvina</t>
  </si>
  <si>
    <t>Casanova Casanova Olga Lorena</t>
  </si>
  <si>
    <t>Vargas Hernández Jiseth Rocío</t>
  </si>
  <si>
    <t>Sequeira García Karen Yesenia</t>
  </si>
  <si>
    <t>Vargas Acuña Olga Cecilia</t>
  </si>
  <si>
    <t>yuca</t>
  </si>
  <si>
    <t>Chaves Salas Siany</t>
  </si>
  <si>
    <t>huevos</t>
  </si>
  <si>
    <t>Sanabria Portuguez María Cecilia</t>
  </si>
  <si>
    <t>Anchía León Esmeralda</t>
  </si>
  <si>
    <t>Arana Araya Zaida</t>
  </si>
  <si>
    <t>Daisy Flores Ortiz</t>
  </si>
  <si>
    <t>cacao, especies, harinas</t>
  </si>
  <si>
    <t>Torres, Casares Raquel</t>
  </si>
  <si>
    <t>Torres, Casares Zoeida</t>
  </si>
  <si>
    <t>Ulloa, Obando Luz</t>
  </si>
  <si>
    <t>Alvarez Peralta María del Carmen</t>
  </si>
  <si>
    <t>Alvarez Peralta María de los Angeles</t>
  </si>
  <si>
    <t>Vargas Sanchez Olga</t>
  </si>
  <si>
    <t>Entrega 6-12 de Agosto</t>
  </si>
  <si>
    <t>Valverde Garro Ana</t>
  </si>
  <si>
    <t xml:space="preserve">ganado engorde
</t>
  </si>
  <si>
    <t>Godínez Godínez Ana Elieth</t>
  </si>
  <si>
    <t xml:space="preserve">frutales
</t>
  </si>
  <si>
    <t>Piedra Corrales Anayanci de los Angeles</t>
  </si>
  <si>
    <t>Cisneros Godínez Elizabeth</t>
  </si>
  <si>
    <t>Vargas Prado Giselle María</t>
  </si>
  <si>
    <t>Aguilar Arias María Anny</t>
  </si>
  <si>
    <t>Nuñez Mora María Cecilia</t>
  </si>
  <si>
    <t>González Camacho Anabelle</t>
  </si>
  <si>
    <t>Delgado Villegas Yettel Vanessa</t>
  </si>
  <si>
    <t>Astorga Romero Olga Marta</t>
  </si>
  <si>
    <t>Arias Williams Ana Isabel</t>
  </si>
  <si>
    <t>Vargas Quiroz Mayra Alejandra</t>
  </si>
  <si>
    <t>Aguilar Novoa Blanca</t>
  </si>
  <si>
    <t>Salas Hernández Elibeth</t>
  </si>
  <si>
    <t>Madriz Elizondo Angelica María</t>
  </si>
  <si>
    <t>Kathia Gonzales Angulo</t>
  </si>
  <si>
    <t>banano dátil</t>
  </si>
  <si>
    <t>León Castro María Isabel</t>
  </si>
  <si>
    <t>Fallas Umaña Grettel María</t>
  </si>
  <si>
    <t>Montero Montero Maria Celia</t>
  </si>
  <si>
    <t>Iliana_Araya_Prado</t>
  </si>
  <si>
    <t>Gutiérrez Díaz Ada Eunice</t>
  </si>
  <si>
    <t>María de los  Ángeles Salas Aguilar</t>
  </si>
  <si>
    <t>Ana Madrigal Gutiérrez</t>
  </si>
  <si>
    <t>Cecilia Arley Cubillo</t>
  </si>
  <si>
    <t>Siembra de papaya</t>
  </si>
  <si>
    <t>Elizabeth Cerdas Mora</t>
  </si>
  <si>
    <t>Siembra de Yuca</t>
  </si>
  <si>
    <t>Flora Isabel Hernández Salas</t>
  </si>
  <si>
    <t>Guanabana</t>
  </si>
  <si>
    <t>Guiselle de los Angeles Monge Mora</t>
  </si>
  <si>
    <t>Porcicultura</t>
  </si>
  <si>
    <t>Sara Mora González</t>
  </si>
  <si>
    <t>Ana Patricia Araya Atencio</t>
  </si>
  <si>
    <t>Yudi Mejía Cruz</t>
  </si>
  <si>
    <t>Fibra de coco</t>
  </si>
  <si>
    <t>Floribeth Díaz Fernández</t>
  </si>
  <si>
    <t>AYOTE</t>
  </si>
  <si>
    <t>Mauren Campos Rivera</t>
  </si>
  <si>
    <t>Lidieth Aguilar Córdoba</t>
  </si>
  <si>
    <t>AGROINDUSTRIA</t>
  </si>
  <si>
    <t>LECHE Y QUESERÍA</t>
  </si>
  <si>
    <t>Genoveva Ureña Gutiérrez</t>
  </si>
  <si>
    <t>CAFÉ</t>
  </si>
  <si>
    <t>Arline Gamboa Barboza</t>
  </si>
  <si>
    <t>Cultivo de café y aguacate</t>
  </si>
  <si>
    <t>Merceditas Cordero Mora</t>
  </si>
  <si>
    <t>Avícola Ponedoras</t>
  </si>
  <si>
    <t>Clarita Navarro Ureña</t>
  </si>
  <si>
    <t>CAFÉ DE ALTURA</t>
  </si>
  <si>
    <t>Leticia Gutiérrez Picado</t>
  </si>
  <si>
    <t>AGricultura</t>
  </si>
  <si>
    <t>AGUACATE</t>
  </si>
  <si>
    <t>Margarita Bottazzi Basti</t>
  </si>
  <si>
    <t>AGRicultura</t>
  </si>
  <si>
    <t>FINCA DEMOSTRATIVA DE PRÁCTICAS SOSTENIBLES</t>
  </si>
  <si>
    <t>Thelma Juarez Molina</t>
  </si>
  <si>
    <t>Ganadería doble propósito</t>
  </si>
  <si>
    <t>Anabelle Hernández Villegas</t>
  </si>
  <si>
    <t>Marisol Bonilla Montero</t>
  </si>
  <si>
    <t>Huevos pastoreo</t>
  </si>
  <si>
    <t>Laura Jeannette Picado Sánchez</t>
  </si>
  <si>
    <t>bovino</t>
  </si>
  <si>
    <t>Yajaira Castillo Arrieta</t>
  </si>
  <si>
    <t>Genni Calderón Corrales</t>
  </si>
  <si>
    <t>Hortalizas</t>
  </si>
  <si>
    <t>Lisbeth González Corella</t>
  </si>
  <si>
    <t>subproductos de maíz</t>
  </si>
  <si>
    <t>Ana Michelle Delgado Vasquez</t>
  </si>
  <si>
    <t xml:space="preserve">grupal </t>
  </si>
  <si>
    <t>Marina Borbón Barrantes</t>
  </si>
  <si>
    <t>Eva María Zamora Víquez</t>
  </si>
  <si>
    <t>Café</t>
  </si>
  <si>
    <t>Cinthya Hernández Chavarria</t>
  </si>
  <si>
    <t>Platano</t>
  </si>
  <si>
    <t>Yamilet Fonseca Navarro</t>
  </si>
  <si>
    <t>Ganado engorde</t>
  </si>
  <si>
    <t>Meliza Mora Mora</t>
  </si>
  <si>
    <t>María Elena Arguedas Arce</t>
  </si>
  <si>
    <t>Produccion plantas medicinales</t>
  </si>
  <si>
    <t>Ruth Sibaja Solera</t>
  </si>
  <si>
    <t>Hortalizas hidroponicas</t>
  </si>
  <si>
    <t>Vanessa Guzmán Sánchez</t>
  </si>
  <si>
    <t>María del Rocío Mejías Segura</t>
  </si>
  <si>
    <t>Guayaba y Pitahaya</t>
  </si>
  <si>
    <t xml:space="preserve">Aurora Solís Marín </t>
  </si>
  <si>
    <t>Entrega 7-16 de Agosto</t>
  </si>
  <si>
    <t xml:space="preserve">Katherine Calvo Mena </t>
  </si>
  <si>
    <t>ornamentales</t>
  </si>
  <si>
    <t xml:space="preserve">Meilyn Quintero Boniche </t>
  </si>
  <si>
    <t>Ana María Loría Zúñiga</t>
  </si>
  <si>
    <t>Anabelle Rodriguez Campos</t>
  </si>
  <si>
    <t>Turismo rural comunitario</t>
  </si>
  <si>
    <t>senderismo, río</t>
  </si>
  <si>
    <t>Castillo Villareal Nathalie Rachel</t>
  </si>
  <si>
    <t xml:space="preserve">Alejandra Pino Aguilar  </t>
  </si>
  <si>
    <t>yute</t>
  </si>
  <si>
    <t xml:space="preserve">Hellen Condega Garcia  </t>
  </si>
  <si>
    <t>musaseas</t>
  </si>
  <si>
    <t>Hellen Morera</t>
  </si>
  <si>
    <t xml:space="preserve">Hilda Gaitan Abarca  </t>
  </si>
  <si>
    <t>malanga</t>
  </si>
  <si>
    <t xml:space="preserve">IMELDA FERNANDEZ REYES  </t>
  </si>
  <si>
    <t>plátanos</t>
  </si>
  <si>
    <t xml:space="preserve">Iris Jimenez Aguilar  </t>
  </si>
  <si>
    <t>pejibaye</t>
  </si>
  <si>
    <t xml:space="preserve">JANETTE FERNANDEZ  </t>
  </si>
  <si>
    <t>banano</t>
  </si>
  <si>
    <t>KAROL  CAMARENO  CERVANTES</t>
  </si>
  <si>
    <t>ayote y maíz</t>
  </si>
  <si>
    <t xml:space="preserve">Katherine Morales  </t>
  </si>
  <si>
    <t xml:space="preserve">Lidia Carranza Alvarez  </t>
  </si>
  <si>
    <t>lidia zapata</t>
  </si>
  <si>
    <t>ganado</t>
  </si>
  <si>
    <t>LIZETH SANCHEZ ARAYA</t>
  </si>
  <si>
    <t>culantro</t>
  </si>
  <si>
    <t xml:space="preserve">Luz Tapia Aguilar  </t>
  </si>
  <si>
    <t xml:space="preserve">Magdalena Garita López  </t>
  </si>
  <si>
    <t>Margarita Villanueva</t>
  </si>
  <si>
    <t>plátano</t>
  </si>
  <si>
    <t xml:space="preserve">Maria Medrano Rodriguez  </t>
  </si>
  <si>
    <t>MARIA REMIGIA PARRA GOMEZ</t>
  </si>
  <si>
    <t>maria sonia reyes gutierres</t>
  </si>
  <si>
    <t xml:space="preserve">Maria Viviana Estrada  </t>
  </si>
  <si>
    <t>Maricela Fernandez Fernandez</t>
  </si>
  <si>
    <t>MARITZA CHACON VARGAS</t>
  </si>
  <si>
    <t xml:space="preserve">Mary Zúñiga  </t>
  </si>
  <si>
    <t>Melba Acevedo Aguirre</t>
  </si>
  <si>
    <t>RUTH  CAMPOS  MIRANDA</t>
  </si>
  <si>
    <t>Shirley Rodriguez Salas</t>
  </si>
  <si>
    <t>Sindia Morales Morales Ficha Técnia escaneado</t>
  </si>
  <si>
    <t xml:space="preserve">Siney Valencia Juarez  </t>
  </si>
  <si>
    <t>yuca, cacao, pejibaye</t>
  </si>
  <si>
    <t xml:space="preserve">Susan vivas Chavarría  </t>
  </si>
  <si>
    <t>yamilet gamboa</t>
  </si>
  <si>
    <t>Yamileth Fallas Ríos</t>
  </si>
  <si>
    <t>bovinos</t>
  </si>
  <si>
    <t xml:space="preserve">Ariana Oporta Mc Carthy  </t>
  </si>
  <si>
    <t>Elizabeth Jimenez Jimenez</t>
  </si>
  <si>
    <t>Elsie Chávez Núñez</t>
  </si>
  <si>
    <t>EUFEMIA  MIRANDA  ROMERO</t>
  </si>
  <si>
    <t xml:space="preserve">Flory Reyes Fernandez  </t>
  </si>
  <si>
    <t xml:space="preserve">Hannia Jimenez Jimenez  </t>
  </si>
  <si>
    <t>yute, pejibaye</t>
  </si>
  <si>
    <t>Analive Mendez Rodríguez</t>
  </si>
  <si>
    <t>Pamela Cortez Elizondo</t>
  </si>
  <si>
    <t>Sandra García</t>
  </si>
  <si>
    <t>Siddy Elizondo</t>
  </si>
  <si>
    <t>Alba Nidia Barquero Amador</t>
  </si>
  <si>
    <t>Yoleidy Valverde Pérez</t>
  </si>
  <si>
    <t>Maria de los Ángeles Viquez Hernández</t>
  </si>
  <si>
    <t>Karen Susan Ramírez Jiménez</t>
  </si>
  <si>
    <t>Sonia Cordero Rodriguez</t>
  </si>
  <si>
    <t>Alejandra Madrigal Otoya</t>
  </si>
  <si>
    <t>Carla Gomez Padilla</t>
  </si>
  <si>
    <t>Estefanny Cordero Madrigal</t>
  </si>
  <si>
    <t>Franciny Madrigal Cruz</t>
  </si>
  <si>
    <t>Hazel Alfaro Álvarez</t>
  </si>
  <si>
    <t>María Mayela Otoya Chacón</t>
  </si>
  <si>
    <t>Priscilla Medina Gaitán</t>
  </si>
  <si>
    <t>Rebeca Saborío Peralta</t>
  </si>
  <si>
    <t>Susana Quesada Rojas</t>
  </si>
  <si>
    <t>Zahira Madrigal Cruz</t>
  </si>
  <si>
    <t>Marcela del Carmen Calvo Sanabria</t>
  </si>
  <si>
    <t>inidividual</t>
  </si>
  <si>
    <t>Carolina_Carmona_Lopez</t>
  </si>
  <si>
    <t>mango y marañón</t>
  </si>
  <si>
    <t xml:space="preserve">Maribel Godinez Godinez  </t>
  </si>
  <si>
    <t>limón mandarina, limón mecino</t>
  </si>
  <si>
    <t xml:space="preserve">Marita Godinez Godinez  </t>
  </si>
  <si>
    <t>citricos</t>
  </si>
  <si>
    <t>Rosibel Valverde Mora Ficha Tecnica</t>
  </si>
  <si>
    <t>Shirley morales ortiz</t>
  </si>
  <si>
    <t>cúrcuma, flor de Jamaica y jengibre</t>
  </si>
  <si>
    <t xml:space="preserve">Sonia Godinez Vindas  </t>
  </si>
  <si>
    <t xml:space="preserve">Sonia Vargas Prado  </t>
  </si>
  <si>
    <t xml:space="preserve">Vanessa Rodriguez Herrera  </t>
  </si>
  <si>
    <t xml:space="preserve">Yailyn Dayana Calderón Camacho  </t>
  </si>
  <si>
    <t xml:space="preserve">Hanzel Sánchez Sandoval  </t>
  </si>
  <si>
    <t xml:space="preserve">Ilka Osiris Rojas Arias  </t>
  </si>
  <si>
    <t>limón mandarina</t>
  </si>
  <si>
    <t xml:space="preserve">Laura Morales Ortiz  </t>
  </si>
  <si>
    <t xml:space="preserve">Linse de los Angeles Masis Vargas  </t>
  </si>
  <si>
    <t xml:space="preserve">Lorena Godinez Godinez  </t>
  </si>
  <si>
    <t>limón</t>
  </si>
  <si>
    <t xml:space="preserve">Lucía Garro Mora  </t>
  </si>
  <si>
    <t xml:space="preserve">M° de los Angeles Cerdas Navarro  </t>
  </si>
  <si>
    <t xml:space="preserve">Mariana Godinez Godinez  </t>
  </si>
  <si>
    <t>Sobeida Gómez Medina</t>
  </si>
  <si>
    <t>rosquilleras</t>
  </si>
  <si>
    <t xml:space="preserve">Teresita Badilla Zamora </t>
  </si>
  <si>
    <t>Jacqueline Cascante Argüello</t>
  </si>
  <si>
    <t xml:space="preserve">Mayra Vargas Prado  </t>
  </si>
  <si>
    <t>NO DICE CAPACITACIÓN</t>
  </si>
  <si>
    <t xml:space="preserve">Milena Picado Mora  </t>
  </si>
  <si>
    <t xml:space="preserve">Guiselle Blanco Chaves </t>
  </si>
  <si>
    <t>pulpas de fruta</t>
  </si>
  <si>
    <t>Adela lsolina Méndez Méndez</t>
  </si>
  <si>
    <t xml:space="preserve">PRODUCCIÓN DE MICROROGANÍSMOS BENÉFICOS </t>
  </si>
  <si>
    <t>Balsamina Tencio Cordero</t>
  </si>
  <si>
    <t xml:space="preserve">AGRICULTURA </t>
  </si>
  <si>
    <t>HORTALIZAS, FRUTAS Y ÁRBLES PARA REFORESTACIÓN</t>
  </si>
  <si>
    <t>Carol Quesada Chavarría</t>
  </si>
  <si>
    <t>PLANTAS ORNAMENTALES</t>
  </si>
  <si>
    <t>Cindy Granados Hernández</t>
  </si>
  <si>
    <t>FRESAS HIDROPÓNICAS</t>
  </si>
  <si>
    <t>Flor María Mora Mesén</t>
  </si>
  <si>
    <t>HORTALIZAS  Y ÁRBOLES FRUTALES</t>
  </si>
  <si>
    <t>Jeimy Susana Solis Aguilar</t>
  </si>
  <si>
    <t>María Guadalupe Monge Quirós</t>
  </si>
  <si>
    <t>María Luisa Vargas Mata</t>
  </si>
  <si>
    <t>Monserrat Prado Marín</t>
  </si>
  <si>
    <t>CAFÉ ORO (verde pelado)</t>
  </si>
  <si>
    <t>Montserrat Coto Zúñiga</t>
  </si>
  <si>
    <t>INCIAL</t>
  </si>
  <si>
    <t>BOVINOS - LECHE</t>
  </si>
  <si>
    <t>Noemy Rojas Loría</t>
  </si>
  <si>
    <t>INdividual</t>
  </si>
  <si>
    <t>VACAS LECHERAS</t>
  </si>
  <si>
    <t>Nora Elena Camacho Romero</t>
  </si>
  <si>
    <t>INICIAl</t>
  </si>
  <si>
    <t>AVÍCOLA PONEDORAS</t>
  </si>
  <si>
    <t>Rosaura Brenes Alfaro</t>
  </si>
  <si>
    <t>Sidey Cordero Gamboa</t>
  </si>
  <si>
    <t>agroINDUSTRIA</t>
  </si>
  <si>
    <t>TUESTE Y MOLIDO DE CAFÉ</t>
  </si>
  <si>
    <t>Susana María Díaz Vargas</t>
  </si>
  <si>
    <t>CODORNICES Y CONEJOS</t>
  </si>
  <si>
    <t>Virgita Cordero Valverde</t>
  </si>
  <si>
    <t>HONGOS</t>
  </si>
  <si>
    <t>Xinia Marlene Ilama Cordero</t>
  </si>
  <si>
    <t>INICAL</t>
  </si>
  <si>
    <t>ALMÁCIGOS DE CAFÉ Y AGUACATE</t>
  </si>
  <si>
    <t>Yoselin Córdoba Herrera</t>
  </si>
  <si>
    <t>PRODUCCIÓN DE LECHE</t>
  </si>
  <si>
    <t>Berta Lía Solano Sánchez</t>
  </si>
  <si>
    <t xml:space="preserve">Individual </t>
  </si>
  <si>
    <t>PECUARIA</t>
  </si>
  <si>
    <t>APÍCOLA</t>
  </si>
  <si>
    <t>Luz  Eneida Quirós Venegas</t>
  </si>
  <si>
    <t>desaRROLLO</t>
  </si>
  <si>
    <t>Individua</t>
  </si>
  <si>
    <t>SALSAS SIN COLORANTES</t>
  </si>
  <si>
    <t>Angélica Valdes Murillo</t>
  </si>
  <si>
    <t>GANADO DE LECHE</t>
  </si>
  <si>
    <t>Patricia Rodríguez Tenorio</t>
  </si>
  <si>
    <t xml:space="preserve"> AVÍCOLA PONEDORAS</t>
  </si>
  <si>
    <t>Ana Yanci Gomez Jiménez</t>
  </si>
  <si>
    <t xml:space="preserve">Inicial </t>
  </si>
  <si>
    <t>Apicultura</t>
  </si>
  <si>
    <t>Ana Yancy Carmona Sibaja</t>
  </si>
  <si>
    <t>Ganadería engorde</t>
  </si>
  <si>
    <t>Annia Carolina Godinez Rocha</t>
  </si>
  <si>
    <t>queso</t>
  </si>
  <si>
    <t>Ariana Zamora Rodriguez</t>
  </si>
  <si>
    <t>Grupal</t>
  </si>
  <si>
    <t>Cindy Torres Aguero</t>
  </si>
  <si>
    <t xml:space="preserve">produccion pecuaria </t>
  </si>
  <si>
    <t>Cinthya Calderón Torres</t>
  </si>
  <si>
    <t xml:space="preserve">individual </t>
  </si>
  <si>
    <t xml:space="preserve">Produccion pecuaria </t>
  </si>
  <si>
    <t>Dinia Vanessa Jiménez Guevara</t>
  </si>
  <si>
    <t>Elsa Madrigal Quirós</t>
  </si>
  <si>
    <t>Ethel Yadira Quesada Aguero</t>
  </si>
  <si>
    <t>Felicia Zamora Vargas</t>
  </si>
  <si>
    <t>pitahaya</t>
  </si>
  <si>
    <t>Jerlyn Viviana Mora Vega</t>
  </si>
  <si>
    <t>Judith Fonseca Aguero</t>
  </si>
  <si>
    <t>Lorena Quirós Salas</t>
  </si>
  <si>
    <t>María Cecilia Bustamante Ureña</t>
  </si>
  <si>
    <t>ganado carne</t>
  </si>
  <si>
    <t>Marilu Quirós Jiménez RENACER</t>
  </si>
  <si>
    <t xml:space="preserve">Grupal </t>
  </si>
  <si>
    <t xml:space="preserve">produccion en invernadero </t>
  </si>
  <si>
    <t>Marlene Guerrero Herrera</t>
  </si>
  <si>
    <t> Pecuario</t>
  </si>
  <si>
    <t>Maureen Mora Quesada</t>
  </si>
  <si>
    <t>Avicola</t>
  </si>
  <si>
    <t>Mayela Segura Valverde</t>
  </si>
  <si>
    <t>Raquel Azofeifa García</t>
  </si>
  <si>
    <t> Turismo Rural</t>
  </si>
  <si>
    <t>Rosa Elena Guzmán Murillo</t>
  </si>
  <si>
    <t>Sandra Cálderón Quirós</t>
  </si>
  <si>
    <t>Lorena Guerrero Mena</t>
  </si>
  <si>
    <t>  Apicultura</t>
  </si>
  <si>
    <t>Carmen Hernandez Mesen</t>
  </si>
  <si>
    <t>  Jocote</t>
  </si>
  <si>
    <t>CARMEN OLIVA PRADO SANCHEZ</t>
  </si>
  <si>
    <t>Piscicola </t>
  </si>
  <si>
    <t>GERARDINA MARISOL JIMENEZ ROJAS</t>
  </si>
  <si>
    <t> Queso</t>
  </si>
  <si>
    <t>LILIANA_BERMUDEZ_RETANA_</t>
  </si>
  <si>
    <t>Ganadería carne </t>
  </si>
  <si>
    <t>MARIA CECILIA FERNANDEZ GARRO</t>
  </si>
  <si>
    <t> Ganadería carne</t>
  </si>
  <si>
    <t>Julia Atencio Zapata</t>
  </si>
  <si>
    <t>Teresa de los Angeles Fernández Carvajal</t>
  </si>
  <si>
    <t>guanábana</t>
  </si>
  <si>
    <t>Dominga Varela Varela</t>
  </si>
  <si>
    <t>Hortalizas y Aguacate</t>
  </si>
  <si>
    <t>Graciela Berrocal Berrocal</t>
  </si>
  <si>
    <t>Avucultura gallinas ponedoras</t>
  </si>
  <si>
    <t>Laura Corrales Vargas</t>
  </si>
  <si>
    <t>Entrega 8-18 de Agosto</t>
  </si>
  <si>
    <t>Ganado doble propósito</t>
  </si>
  <si>
    <t>Reinier Virginia Campos Mena</t>
  </si>
  <si>
    <t>Ganado leche (queso)</t>
  </si>
  <si>
    <t>Telsy Jimenez Quirós</t>
  </si>
  <si>
    <t>Arelys Zúñiga Zuñiga</t>
  </si>
  <si>
    <t xml:space="preserve">Agricultura </t>
  </si>
  <si>
    <t>Limón Mesino</t>
  </si>
  <si>
    <t>Mileidy Chavarría Ugalde</t>
  </si>
  <si>
    <t xml:space="preserve">inicial </t>
  </si>
  <si>
    <t xml:space="preserve">Pecuario </t>
  </si>
  <si>
    <t xml:space="preserve">Bovinos </t>
  </si>
  <si>
    <t>Elena Quesada Salazar</t>
  </si>
  <si>
    <t>Guiselle Yenori Ruiz Jaen</t>
  </si>
  <si>
    <t xml:space="preserve">Produción de Sandía </t>
  </si>
  <si>
    <t>Live López Mejia</t>
  </si>
  <si>
    <t>Mariflor Núñez López</t>
  </si>
  <si>
    <t>Marta Badilla Castro</t>
  </si>
  <si>
    <t>Rosy Esmeralda Carmona Montoya</t>
  </si>
  <si>
    <t>Ovinos</t>
  </si>
  <si>
    <t>Sabina Molina Mora</t>
  </si>
  <si>
    <t>Tania González Chavarría  </t>
  </si>
  <si>
    <t>Maria Eugenia Baltodano Pérez</t>
  </si>
  <si>
    <t>Gallinas Ponedoras</t>
  </si>
  <si>
    <t>Emma Liliana Prendas Garita</t>
  </si>
  <si>
    <t>Anabelly Badilla Castro</t>
  </si>
  <si>
    <t xml:space="preserve">Agroindustria </t>
  </si>
  <si>
    <t>Marlene Chacón Barrantes</t>
  </si>
  <si>
    <t>Vivero</t>
  </si>
  <si>
    <t>Rosalba Morera Solís</t>
  </si>
  <si>
    <t>Victorina Gloria Alvarado Fonseca</t>
  </si>
  <si>
    <t>Zundry Salas Vargas</t>
  </si>
  <si>
    <t>Nidia Jiménez Salas</t>
  </si>
  <si>
    <t>Josefa Ofelia Campos Nuñez</t>
  </si>
  <si>
    <t>Malena Carmona Montoya</t>
  </si>
  <si>
    <t xml:space="preserve">Producción de Ovejas </t>
  </si>
  <si>
    <t>Jocselyn Martinez Sánchez</t>
  </si>
  <si>
    <t xml:space="preserve">Evelin Avila Nuñez </t>
  </si>
  <si>
    <t>Denia Carmona Montoya</t>
  </si>
  <si>
    <t>Ovino</t>
  </si>
  <si>
    <t>Adelina González Barrientos</t>
  </si>
  <si>
    <t>María Nevi Mora Sánchez ASMEVERDE</t>
  </si>
  <si>
    <t xml:space="preserve">bovino y meliponas </t>
  </si>
  <si>
    <t>Carmen Sánchez Campos</t>
  </si>
  <si>
    <t>Avicultura gallinas Ponedoras</t>
  </si>
  <si>
    <t>Geidy Morales Bolandi</t>
  </si>
  <si>
    <t>Vilma Artavia González</t>
  </si>
  <si>
    <t>Carol Cristina Hidalgo Brenes</t>
  </si>
  <si>
    <t>Avicultura gallinas ponedoras</t>
  </si>
  <si>
    <t>María Eugenia Torres Hernández</t>
  </si>
  <si>
    <t>Avicultura Gallinas Ponedoras</t>
  </si>
  <si>
    <t>María Cecilia Chaves Pérez</t>
  </si>
  <si>
    <t xml:space="preserve">Mango-Guanábana </t>
  </si>
  <si>
    <t>Miryam Ramírez García</t>
  </si>
  <si>
    <t xml:space="preserve">Hortalizas </t>
  </si>
  <si>
    <t>Ofelia Moscoso Ugalde</t>
  </si>
  <si>
    <t>Producción Caprina</t>
  </si>
  <si>
    <t>Olga Xinia Valverde Salazar</t>
  </si>
  <si>
    <t>Orinthia Villalobos Carranza</t>
  </si>
  <si>
    <t xml:space="preserve">Tuberculos </t>
  </si>
  <si>
    <t>Rosa Carranza Matamoros</t>
  </si>
  <si>
    <t xml:space="preserve">Raíces y Tuberculos </t>
  </si>
  <si>
    <t>Sandra Villalobos Moscoso</t>
  </si>
  <si>
    <t>Shirley Chaves Peres</t>
  </si>
  <si>
    <t>Bovinos</t>
  </si>
  <si>
    <t>Yajahayra Alpízar Cambronero</t>
  </si>
  <si>
    <t>Aguacate-Mango</t>
  </si>
  <si>
    <t>Yessenia Rodríguez Vazques</t>
  </si>
  <si>
    <t>Yoselin Pérez Román</t>
  </si>
  <si>
    <t>Margarita Rojas Alvarado</t>
  </si>
  <si>
    <t xml:space="preserve">Rosa Ramírez Rojas </t>
  </si>
  <si>
    <t>18 de Agosto</t>
  </si>
  <si>
    <t>Norma Leticia Quesada Barrantes</t>
  </si>
  <si>
    <t xml:space="preserve">Caprina </t>
  </si>
  <si>
    <t>Nielsen Pérez Vásquez</t>
  </si>
  <si>
    <t>Apicultur</t>
  </si>
  <si>
    <t>Evelyn López Ugalde</t>
  </si>
  <si>
    <t>adjuntar 2 facturas que no iban</t>
  </si>
  <si>
    <t>Yeime Reyes Potoy</t>
  </si>
  <si>
    <t>Ganado de doble proposito</t>
  </si>
  <si>
    <t>María Eugenia Esquivel Parra</t>
  </si>
  <si>
    <t xml:space="preserve">ganado doble proposito </t>
  </si>
  <si>
    <t>Yinory Dominguez Menocal</t>
  </si>
  <si>
    <t>Invidividual</t>
  </si>
  <si>
    <t>Plantación de Cacao</t>
  </si>
  <si>
    <t>Gretel Dominguez Camacho</t>
  </si>
  <si>
    <t>Grey Velis Dominguez</t>
  </si>
  <si>
    <t>Remigia Rodríguez Villagra</t>
  </si>
  <si>
    <t>Rose Mary Dominguez Menocal</t>
  </si>
  <si>
    <t>Eugenia del Carmen Salgado Cuadra</t>
  </si>
  <si>
    <t xml:space="preserve">Kattya Romero Garcia </t>
  </si>
  <si>
    <t>Pollitas ponedoras</t>
  </si>
  <si>
    <t>María Lara Huertas</t>
  </si>
  <si>
    <t>Indivual</t>
  </si>
  <si>
    <t xml:space="preserve">hortalizas </t>
  </si>
  <si>
    <t>Rita Mercedes Quesada Paniagua</t>
  </si>
  <si>
    <t xml:space="preserve">agricultura </t>
  </si>
  <si>
    <t>Producción y comercialización de zanahoria</t>
  </si>
  <si>
    <t>Susana Alvarado Paniagua</t>
  </si>
  <si>
    <t>Panadería y repostería</t>
  </si>
  <si>
    <t>Jessica Vasquez Ledezma</t>
  </si>
  <si>
    <t>Producción de anthurium para flor</t>
  </si>
  <si>
    <t>Alice Yaneth Hidalgo Álvarez</t>
  </si>
  <si>
    <t>Avícola</t>
  </si>
  <si>
    <t>Yesica Carranza Carranza</t>
  </si>
  <si>
    <t>Maureen Ma. Ramírez Herra</t>
  </si>
  <si>
    <t>Agrícola</t>
  </si>
  <si>
    <t>Haydee Ma. Mora Peralta</t>
  </si>
  <si>
    <t>Sonia Chaves Céspedes</t>
  </si>
  <si>
    <t>Ana Gabriela Cordero Solís</t>
  </si>
  <si>
    <t>Ganadería</t>
  </si>
  <si>
    <t>Edith Enríquez Hernández</t>
  </si>
  <si>
    <t>Ma. De los Ángeles Parra Álvarez</t>
  </si>
  <si>
    <t>Marlen Jiménez Aguirre</t>
  </si>
  <si>
    <t>Roxana Mora Alvarado</t>
  </si>
  <si>
    <t>Teresa Rojas Vargas</t>
  </si>
  <si>
    <t>Porcino</t>
  </si>
  <si>
    <t>Wenceslaa Villalobos Soto</t>
  </si>
  <si>
    <t>Yoselyn Quirós Ugalde</t>
  </si>
  <si>
    <t>Elizabeth Obregón Guevara</t>
  </si>
  <si>
    <t>Azucena Rodríguez Cambronero</t>
  </si>
  <si>
    <t>Yanilda Azucena Meza Ramírez</t>
  </si>
  <si>
    <t>Zelmira Rodríguez Suarez</t>
  </si>
  <si>
    <t>Marlene Calero Gómez</t>
  </si>
  <si>
    <t>María Sidaly Soto Solís</t>
  </si>
  <si>
    <t>Ana Cristina Castro Villegas</t>
  </si>
  <si>
    <t>Carmen Carranza Loría</t>
  </si>
  <si>
    <t>Elvia Lorena Chaves Céspedes</t>
  </si>
  <si>
    <t>Dinorah Zúñiga Villegas</t>
  </si>
  <si>
    <t>Elieth Vega Moreno</t>
  </si>
  <si>
    <t>Caprino</t>
  </si>
  <si>
    <t>Ana Isabel Rojas Gómez</t>
  </si>
  <si>
    <t>Karolina Alvarado Díaz</t>
  </si>
  <si>
    <t>Cindy Jiménez Aguirre</t>
  </si>
  <si>
    <t>Yuliana Jiménez Mora</t>
  </si>
  <si>
    <t>Daysi Elizondo Sibaja</t>
  </si>
  <si>
    <t>Dayanna Ugalde Campos</t>
  </si>
  <si>
    <t>Irmina Briceño Rojas</t>
  </si>
  <si>
    <t>Yuliana Contreras Castro</t>
  </si>
  <si>
    <t>Karla Vanessa González Moreno</t>
  </si>
  <si>
    <t>María Adonay Solano Molina</t>
  </si>
  <si>
    <t>Albina Elizondo Sibaja</t>
  </si>
  <si>
    <t>Berenice Badilla Castro</t>
  </si>
  <si>
    <t>Cupertina Ávila Villalobos</t>
  </si>
  <si>
    <t>Cindy Arias Céspedes</t>
  </si>
  <si>
    <t>Meivi García González</t>
  </si>
  <si>
    <t>Estefanía Rodríguez Orias</t>
  </si>
  <si>
    <t>Evelin Margoth Mora Jiménez</t>
  </si>
  <si>
    <t>Gladys González Alvarado</t>
  </si>
  <si>
    <t>Julia Castillo Trejos</t>
  </si>
  <si>
    <t>Hilaria Ávila Villalobos</t>
  </si>
  <si>
    <t>Carmen Lidia Cruz Segura</t>
  </si>
  <si>
    <t>Katherina Duartes Rosales</t>
  </si>
  <si>
    <t xml:space="preserve">Lilliana Juarez Campos </t>
  </si>
  <si>
    <t>Xinia Auristela Chaves Gutiérrez</t>
  </si>
  <si>
    <t>Ligia María Peralta Villagra</t>
  </si>
  <si>
    <t>Ma. De los Ángeles Buzano Vega</t>
  </si>
  <si>
    <t>Ma. Isabel Solano Rojas</t>
  </si>
  <si>
    <t>Arjerie Jiménez Mora</t>
  </si>
  <si>
    <t>Elizabeth Alvarado Naranjo</t>
  </si>
  <si>
    <t>Iris Mora Alvarado</t>
  </si>
  <si>
    <t>Isabel Ordóñez Ordóñez</t>
  </si>
  <si>
    <t>Jessica Cruz Uriarte</t>
  </si>
  <si>
    <t>Ganaderia doble propósito</t>
  </si>
  <si>
    <t>Jessica Montero Morales</t>
  </si>
  <si>
    <t>Producción de limones</t>
  </si>
  <si>
    <t>Margarita Jara Moreira</t>
  </si>
  <si>
    <t>Hortalizas (Hidroponia) y plantas medicinales y aromáticas</t>
  </si>
  <si>
    <t>Maria Eugenia Jiménez Hernández</t>
  </si>
  <si>
    <t>Gallinas ponedoras</t>
  </si>
  <si>
    <t>Maribel Barboza Vega</t>
  </si>
  <si>
    <t>Agricultura / Hortalizas</t>
  </si>
  <si>
    <t>Mauren Tatiana Esquivel Cárdenas</t>
  </si>
  <si>
    <t>Cultivo de Pasto para pacas</t>
  </si>
  <si>
    <t>Nancy Moraga Rodríguez</t>
  </si>
  <si>
    <t xml:space="preserve">Huertas </t>
  </si>
  <si>
    <t>Sandra Mayela Solorzano Guzmán</t>
  </si>
  <si>
    <t>Xinia María Cruz Jimenez</t>
  </si>
  <si>
    <t>Mariposario</t>
  </si>
  <si>
    <t>Xinia Martínez Rivera</t>
  </si>
  <si>
    <t>Yadira Jiménez Vargas</t>
  </si>
  <si>
    <t>Ganaderia</t>
  </si>
  <si>
    <t>Yadira Montoya Porras</t>
  </si>
  <si>
    <t>Producción de cebolla</t>
  </si>
  <si>
    <t>Marjorie Durán Sanchez</t>
  </si>
  <si>
    <t>Aderith Andina Espinoza</t>
  </si>
  <si>
    <t>Esmilda Sevilla Rodríguez</t>
  </si>
  <si>
    <t>Granos básicos</t>
  </si>
  <si>
    <t>Kasandra Lumbi Pérez</t>
  </si>
  <si>
    <t>Kattya Parrales Carmona</t>
  </si>
  <si>
    <t>Marlen Esther Baltodano Alcocer</t>
  </si>
  <si>
    <t>María del Socorro González Menocal</t>
  </si>
  <si>
    <t>Perla Conrado Carmona</t>
  </si>
  <si>
    <t>Rosa Gonzaga Chavarría</t>
  </si>
  <si>
    <t>Sonia del Carmen Ruiz Bonilla</t>
  </si>
  <si>
    <t>Jovita Arias Ortega</t>
  </si>
  <si>
    <t>Producción de leche</t>
  </si>
  <si>
    <t>Julia Aguirre Núñez</t>
  </si>
  <si>
    <t>Bovinos-Leche</t>
  </si>
  <si>
    <t>Mayela Brenes Corella</t>
  </si>
  <si>
    <t>Lechería</t>
  </si>
  <si>
    <t>Alicia Bolivar Ruiz</t>
  </si>
  <si>
    <t>Producción de hortalizas</t>
  </si>
  <si>
    <t>Odilie Carrillo Gómez</t>
  </si>
  <si>
    <t>Mónica Milena Lara Ruiz</t>
  </si>
  <si>
    <t>Jensi Verónica Bermudez Gallo</t>
  </si>
  <si>
    <t>Heidy Palacios Palacios</t>
  </si>
  <si>
    <t>Nidia Ivonne del Socorro Hernández Contreras</t>
  </si>
  <si>
    <t xml:space="preserve">Bovinos  </t>
  </si>
  <si>
    <t>Marcelina Jaen Rivera</t>
  </si>
  <si>
    <t>Verania Chavarría Vallejos</t>
  </si>
  <si>
    <t>Grettel Díaz Barrantes</t>
  </si>
  <si>
    <t>Indira López Castro</t>
  </si>
  <si>
    <t>Adela Emilce Vargas Brizuela</t>
  </si>
  <si>
    <t>Pecuario-Ganaderia</t>
  </si>
  <si>
    <t>Ana Lorena pereira Arias</t>
  </si>
  <si>
    <t>Agricultura-Hortalizas</t>
  </si>
  <si>
    <t>Ana Virginia Cordoba Murillo</t>
  </si>
  <si>
    <t>Argerie de los Angeles Chavarria Espinoza</t>
  </si>
  <si>
    <t>Damaris pereira Arias</t>
  </si>
  <si>
    <t>Jeimmy Histaru Rivas Vargas</t>
  </si>
  <si>
    <t>Juana Baltodano Pereira</t>
  </si>
  <si>
    <t>Kenyi Tatiana Baltodano Marchena</t>
  </si>
  <si>
    <t>Keylin Rebeca Baltodano Hernandez</t>
  </si>
  <si>
    <t>Luisa Fernanda Peralta Vargas</t>
  </si>
  <si>
    <t>Maria Jose Gomez Pereira</t>
  </si>
  <si>
    <t>Maria Jose Lopez Vargas</t>
  </si>
  <si>
    <t>Marili Araya Alegria</t>
  </si>
  <si>
    <t>Maritsabeth Rodrigiuez Suarez</t>
  </si>
  <si>
    <t>Massiel Soto Oporto</t>
  </si>
  <si>
    <t>Pecuario-Apicultura</t>
  </si>
  <si>
    <t>Natalia Rivera Duran</t>
  </si>
  <si>
    <t>Pecuario-Avicultura</t>
  </si>
  <si>
    <t>Nidia Rodriguez Moreno</t>
  </si>
  <si>
    <t>Ramona Alvarez Ramirez</t>
  </si>
  <si>
    <t>Rosaura Baltodano Pereira</t>
  </si>
  <si>
    <t>Yerling María Araya Alegria</t>
  </si>
  <si>
    <t xml:space="preserve">Vitelia Jimenez Rodriguez </t>
  </si>
  <si>
    <t>Luz Mary Vargas Valverde</t>
  </si>
  <si>
    <t>Giselle Granado Hernández</t>
  </si>
  <si>
    <t>indivual</t>
  </si>
  <si>
    <t>Sandra Córdoba Ugalde</t>
  </si>
  <si>
    <t>Sandra Alvarado Guevara</t>
  </si>
  <si>
    <t>Yorleny Alvarado Guevara</t>
  </si>
  <si>
    <t>María Rosibel Pérez Mayorga</t>
  </si>
  <si>
    <t>Marleny Zúñiga Villegas</t>
  </si>
  <si>
    <t>Vilma Jiménez Carrillo</t>
  </si>
  <si>
    <t>Agroindustria (yogurt)</t>
  </si>
  <si>
    <t>Marta Barboza Espinoza</t>
  </si>
  <si>
    <t>Ingrid González Anchía</t>
  </si>
  <si>
    <t>Lidia del Carmen Umaña León</t>
  </si>
  <si>
    <t>Jenny Anchía Arias</t>
  </si>
  <si>
    <t>Xenia Granados Anchía</t>
  </si>
  <si>
    <t>Flor Sequeira Vega</t>
  </si>
  <si>
    <t>Aracelly Anchía González</t>
  </si>
  <si>
    <t>ganadería</t>
  </si>
  <si>
    <t>Luz Marina Méndez Cordero</t>
  </si>
  <si>
    <t>Ana Dixie Alvarez Cisneros</t>
  </si>
  <si>
    <t>Vivero de frutales</t>
  </si>
  <si>
    <t>Ana Lorena Ruiz Rodríeguez</t>
  </si>
  <si>
    <t>Evarista Argentina Gutierrez</t>
  </si>
  <si>
    <t>Jacqueline Rodríguez</t>
  </si>
  <si>
    <t>Marta Eugenia Pizarro</t>
  </si>
  <si>
    <t>Ana Gómez Ruiz</t>
  </si>
  <si>
    <t>Alejandra Jiménez Umaña</t>
  </si>
  <si>
    <t>Alexandra Soto Picado</t>
  </si>
  <si>
    <t>avicola</t>
  </si>
  <si>
    <t>huevos pastoreo</t>
  </si>
  <si>
    <t>Alix Elizondo Porras</t>
  </si>
  <si>
    <t>Alva Ureña Arias</t>
  </si>
  <si>
    <t>AMACOBAS</t>
  </si>
  <si>
    <t>Turismo</t>
  </si>
  <si>
    <t>Ana Julia Badilla Masis</t>
  </si>
  <si>
    <t>agriculura</t>
  </si>
  <si>
    <t>Ana Luisa Corrales</t>
  </si>
  <si>
    <t>Ana Madrigal Gutierrez</t>
  </si>
  <si>
    <t>Plantas medicinales</t>
  </si>
  <si>
    <t>Angie Hernández Cabrera</t>
  </si>
  <si>
    <t>Arlin Andrea Gamboa Chacón</t>
  </si>
  <si>
    <t>ASODELI</t>
  </si>
  <si>
    <t>hongos y hortalizas</t>
  </si>
  <si>
    <t>Bernardita González Alvarado</t>
  </si>
  <si>
    <t>Finca integral</t>
  </si>
  <si>
    <t>Candida  Loría Sibaja</t>
  </si>
  <si>
    <t>curcuma</t>
  </si>
  <si>
    <t>Carmen Arauz Cabrera</t>
  </si>
  <si>
    <t>Carmen Lidia Delgado Gatens</t>
  </si>
  <si>
    <t>incial</t>
  </si>
  <si>
    <t>Bovino</t>
  </si>
  <si>
    <t>Cristina Cerdas Hernández</t>
  </si>
  <si>
    <t>Cristina Chacón Umaña</t>
  </si>
  <si>
    <t>Elizabeth Bejarano Bejarano</t>
  </si>
  <si>
    <t>Elizet Marjorie Madrigal Oviedo</t>
  </si>
  <si>
    <t>lácteos</t>
  </si>
  <si>
    <t>Elsa Rojas Torres</t>
  </si>
  <si>
    <t>Emilia Bejarano Bejarano</t>
  </si>
  <si>
    <t>Esperanza Meri Abarca Barrantes</t>
  </si>
  <si>
    <t>Evelin Villanueva Rojas</t>
  </si>
  <si>
    <t>Evelyn Saborío Vega</t>
  </si>
  <si>
    <t>porcino</t>
  </si>
  <si>
    <t>Evila Rodríguez Contreras</t>
  </si>
  <si>
    <t>Fabiola Torres Mayorga</t>
  </si>
  <si>
    <t>organico</t>
  </si>
  <si>
    <t>Facunda de los Angeles Olivas Vasquez</t>
  </si>
  <si>
    <t>Faustina Palacios Garcia</t>
  </si>
  <si>
    <t>Harina de plátano</t>
  </si>
  <si>
    <t>Flory Venado Rodríguez</t>
  </si>
  <si>
    <t>indiidual</t>
  </si>
  <si>
    <t>Graciela María Badilla Monge</t>
  </si>
  <si>
    <t>Hortalizas y medicinales</t>
  </si>
  <si>
    <t>Hortencia Loría Sibaja</t>
  </si>
  <si>
    <t xml:space="preserve">individual  </t>
  </si>
  <si>
    <t>Especias</t>
  </si>
  <si>
    <t>Jaqueline Hernández Villegas</t>
  </si>
  <si>
    <t>Caprino lecheria</t>
  </si>
  <si>
    <t>Jeannette Corrales Madrigal</t>
  </si>
  <si>
    <t>Jessica María Anchía Villegas</t>
  </si>
  <si>
    <t>Juana Vargas Perez</t>
  </si>
  <si>
    <t xml:space="preserve">incial </t>
  </si>
  <si>
    <t>Katherine Cordero Villanueva</t>
  </si>
  <si>
    <t>Kattia Serracín Loría</t>
  </si>
  <si>
    <t>Jabones</t>
  </si>
  <si>
    <t>Kattia Umaña Thames</t>
  </si>
  <si>
    <t>Lidieth Fernández Cordero</t>
  </si>
  <si>
    <t>Ligia Chacón Umaña</t>
  </si>
  <si>
    <t>Liliana Gonzáles Jiménez</t>
  </si>
  <si>
    <t>Plantas ornamentales</t>
  </si>
  <si>
    <t>Lorely Cordero Cordero</t>
  </si>
  <si>
    <t>Lorena Monge Castro</t>
  </si>
  <si>
    <t>Lucía Gamboa Zúñiga</t>
  </si>
  <si>
    <t>Luz Mary Venegas Araya</t>
  </si>
  <si>
    <t>aloe vera procesamiento</t>
  </si>
  <si>
    <t>Luz Miriam García Cisneros</t>
  </si>
  <si>
    <t>procesamiento caña de azúcar</t>
  </si>
  <si>
    <t>María Cecilia Vindas Hernández</t>
  </si>
  <si>
    <t>conservas mermeladas</t>
  </si>
  <si>
    <t>María Edith Mora Bonilla</t>
  </si>
  <si>
    <t>hongos ostra</t>
  </si>
  <si>
    <t>María Elena Mora Campos</t>
  </si>
  <si>
    <t>subproductos caprinos</t>
  </si>
  <si>
    <t>María Lorena  Valverde Calderón</t>
  </si>
  <si>
    <t>platano</t>
  </si>
  <si>
    <t>Mariana Hernández Fernández</t>
  </si>
  <si>
    <t>Marianela Blanco Marín</t>
  </si>
  <si>
    <t>invernadero suculentas</t>
  </si>
  <si>
    <t>Marianela Salas Cordero</t>
  </si>
  <si>
    <t>Marina Fernandez Badilla</t>
  </si>
  <si>
    <t>Maritza Lara Saenz</t>
  </si>
  <si>
    <t>abaca</t>
  </si>
  <si>
    <t>Maritza Salas  Ramírez</t>
  </si>
  <si>
    <t>Marta Naranjo Navarro</t>
  </si>
  <si>
    <t>Matilde Rodríguez Montezuma</t>
  </si>
  <si>
    <t>Abacá</t>
  </si>
  <si>
    <t>Maureen Chacón Navarro</t>
  </si>
  <si>
    <t xml:space="preserve">Milady González Salas </t>
  </si>
  <si>
    <t>Chips de plátano</t>
  </si>
  <si>
    <t>Milagro Mora Umaña</t>
  </si>
  <si>
    <t>Hortalizas orgánica</t>
  </si>
  <si>
    <t>Monserrat Solís Portuguez</t>
  </si>
  <si>
    <t>Natalia Vanesa Rodríguez Tapia</t>
  </si>
  <si>
    <t>Nidia Villegas Calderon</t>
  </si>
  <si>
    <t>Medicinal</t>
  </si>
  <si>
    <t>Nieves Elieth Valverde Chacón</t>
  </si>
  <si>
    <t>Noemy Herrera Espinosa</t>
  </si>
  <si>
    <t>Olga Cascante Ureña</t>
  </si>
  <si>
    <t>hortalizas y café</t>
  </si>
  <si>
    <t>Olga Ortiz Torres</t>
  </si>
  <si>
    <t>subproductos caña azuña</t>
  </si>
  <si>
    <t>Patricia Gamboa Zúñiga</t>
  </si>
  <si>
    <t>Patricia Rojas Perez</t>
  </si>
  <si>
    <t>Reina Ríos  Taleno</t>
  </si>
  <si>
    <t>Rosa Benilda Gonzales</t>
  </si>
  <si>
    <t>Seidy Ceciliano Valverde</t>
  </si>
  <si>
    <t>Seidy Mena Fernández</t>
  </si>
  <si>
    <t>Seilyn Villegas Sandí</t>
  </si>
  <si>
    <t>Shirley Montero Salas</t>
  </si>
  <si>
    <t>Shirley Velarde Loría</t>
  </si>
  <si>
    <t>Sonia Cortes Jimenez</t>
  </si>
  <si>
    <t>Viviam Fonseca Arias</t>
  </si>
  <si>
    <t>Xinia Angulo Díaz</t>
  </si>
  <si>
    <t>conservas</t>
  </si>
  <si>
    <t>Yamilet Quesada Zúñiga</t>
  </si>
  <si>
    <t>Yamilette Mora Garcia</t>
  </si>
  <si>
    <t>Reprodución de plantas</t>
  </si>
  <si>
    <t>Yariela Gonzales Salas</t>
  </si>
  <si>
    <t xml:space="preserve">snacks </t>
  </si>
  <si>
    <t>Yulissa Anchía Villegas</t>
  </si>
  <si>
    <t>Angeline Torres Barrantes</t>
  </si>
  <si>
    <t>Génesis Meléndez Ramírez</t>
  </si>
  <si>
    <t>Ganado de doble proposito y sus derivados lacteos</t>
  </si>
  <si>
    <t>Floribeth Ramos Núñez</t>
  </si>
  <si>
    <t>Inical</t>
  </si>
  <si>
    <t>ganado de doble proposito</t>
  </si>
  <si>
    <t>Ester Ovania López Potoy</t>
  </si>
  <si>
    <t xml:space="preserve">ganado de engorde </t>
  </si>
  <si>
    <t>Francis Ruiz Guzmán</t>
  </si>
  <si>
    <t>Maribel_Corea_Morales</t>
  </si>
  <si>
    <t>invidividual</t>
  </si>
  <si>
    <t>Floribeth Diaz Fernandez</t>
  </si>
  <si>
    <t>Bonilla_Figueroa_Marianita</t>
  </si>
  <si>
    <t>Diaz_Chaves_Liseth</t>
  </si>
  <si>
    <t>Díaz_Peralta_Ercilia</t>
  </si>
  <si>
    <t>Esquivel_Medrano_Ana Ruth</t>
  </si>
  <si>
    <t>Fonseca_Alvarez_Hazel</t>
  </si>
  <si>
    <t>Maldonado_Ponce_Coralia</t>
  </si>
  <si>
    <t>Molina_Barrio_Hortencia</t>
  </si>
  <si>
    <t>Sanchez_Perez_Judith</t>
  </si>
  <si>
    <t>Elizabeth Aguirre Sequeira</t>
  </si>
  <si>
    <t>Entrega 9-19 de Agosto</t>
  </si>
  <si>
    <t>Esmeralda Siezar Cardenas</t>
  </si>
  <si>
    <t>Iraida Ulloa Torres</t>
  </si>
  <si>
    <t>María auxiliadora Cárdenas Aguirre</t>
  </si>
  <si>
    <t>María Mayela Díaz Corrales</t>
  </si>
  <si>
    <t>Marlleri Álvarez Membreño</t>
  </si>
  <si>
    <t>Maximina Hernández López</t>
  </si>
  <si>
    <t>Rufina Membreño</t>
  </si>
  <si>
    <t>Teresa Alvarez Obando</t>
  </si>
  <si>
    <t>Verónica Álvarez</t>
  </si>
  <si>
    <t>Yaneris Alvarez Membreño</t>
  </si>
  <si>
    <t>Yessenia Mayorga Ortiz</t>
  </si>
  <si>
    <t>Mairene Elisa Abarca Chaves</t>
  </si>
  <si>
    <t>Producción de aguacate</t>
  </si>
  <si>
    <t>Yamileth Seballo Anchía</t>
  </si>
  <si>
    <t>Cría de ganado Simbrah</t>
  </si>
  <si>
    <t>Adalberta López Cerdas</t>
  </si>
  <si>
    <t>Aida Ovares Castro</t>
  </si>
  <si>
    <t xml:space="preserve">Gallinas ponedoras </t>
  </si>
  <si>
    <t>Ana Yanci Meléndez Ramírez</t>
  </si>
  <si>
    <t>Ana Yanci Muñoz Trejos</t>
  </si>
  <si>
    <t>Ana Yanci Ugalde Rojas</t>
  </si>
  <si>
    <t xml:space="preserve">producción de hortalizas </t>
  </si>
  <si>
    <t>Andrea Álvarez Alfaro</t>
  </si>
  <si>
    <t xml:space="preserve">pecuario </t>
  </si>
  <si>
    <t>Carmen Lidia Alvarado Esquivel</t>
  </si>
  <si>
    <t>Cerdos de engorde</t>
  </si>
  <si>
    <t>Carolina Zuñiga Hidalgo</t>
  </si>
  <si>
    <t xml:space="preserve">Camote </t>
  </si>
  <si>
    <t>Dennya Potoy Camacho</t>
  </si>
  <si>
    <t>Elizabeth Chevez Hernández</t>
  </si>
  <si>
    <t>Elizel Trejos Carrillo</t>
  </si>
  <si>
    <t>Ena Mora Cortés</t>
  </si>
  <si>
    <t>Eraida Benavides Rojas</t>
  </si>
  <si>
    <t>Erika Yahaira Cedeño Navarrete</t>
  </si>
  <si>
    <t xml:space="preserve">pimienta </t>
  </si>
  <si>
    <t>Evelyn Hidalgo Arrieta</t>
  </si>
  <si>
    <t xml:space="preserve">ganaderia de engorde </t>
  </si>
  <si>
    <t>Isabel Badilla Villalobos</t>
  </si>
  <si>
    <t>Jakeline Marcela Salazar Alfaro</t>
  </si>
  <si>
    <t>Katherine Meléndez Ramírez</t>
  </si>
  <si>
    <t xml:space="preserve">Layla Noelia Hernandez Rodriguez </t>
  </si>
  <si>
    <t>Lidian Badilla Fonseca</t>
  </si>
  <si>
    <t>Margarita Trigueros Jara</t>
  </si>
  <si>
    <t>María Meléndez Ramírez</t>
  </si>
  <si>
    <t>María Teresa Ramírez Reyes</t>
  </si>
  <si>
    <t xml:space="preserve">Ganaderia de engorde </t>
  </si>
  <si>
    <t>Maricela Gutiérrez Navas</t>
  </si>
  <si>
    <t>Marilyn Salas Arias</t>
  </si>
  <si>
    <t>Inicio</t>
  </si>
  <si>
    <t>Marjorie Espinoza Jaen</t>
  </si>
  <si>
    <t xml:space="preserve">Inicio </t>
  </si>
  <si>
    <t>ganado de enorde</t>
  </si>
  <si>
    <t>Marta Lidia Salas Quirós</t>
  </si>
  <si>
    <t xml:space="preserve">Sistema de Riego </t>
  </si>
  <si>
    <t>Neyvin María Flores Baez</t>
  </si>
  <si>
    <t xml:space="preserve">Ganado de engorde </t>
  </si>
  <si>
    <t>Olga Torres Alpízar</t>
  </si>
  <si>
    <t>Yerlin Dayana Víquez Enriquez</t>
  </si>
  <si>
    <t>Martha Elena Enriquez López</t>
  </si>
  <si>
    <t>Ana Victoria Chavarría Pérez</t>
  </si>
  <si>
    <t>Ana Campos Alvarado</t>
  </si>
  <si>
    <t>Ivannia Urbina Oporta</t>
  </si>
  <si>
    <t xml:space="preserve">Elaboración de queso </t>
  </si>
  <si>
    <t>Rosa Taleno Taleno</t>
  </si>
  <si>
    <t xml:space="preserve">Mariposario </t>
  </si>
  <si>
    <t>Ana Isabel Hernández Valverde</t>
  </si>
  <si>
    <t>conservas/chilera</t>
  </si>
  <si>
    <t>Juana_Jimenez_Robles</t>
  </si>
  <si>
    <t>Xinia Romero Duran</t>
  </si>
  <si>
    <t>Arlén Verónica_Meléndez_Ramírez</t>
  </si>
  <si>
    <t xml:space="preserve">ganado de enforde </t>
  </si>
  <si>
    <t>Keilly_Gazo_Zuñiga</t>
  </si>
  <si>
    <t>María de Jesús_Pineda_Lagun</t>
  </si>
  <si>
    <t>Eimmy_Quesada_Porras</t>
  </si>
  <si>
    <t xml:space="preserve">Joselin Arrieta Guzman </t>
  </si>
  <si>
    <t xml:space="preserve">Cremas, umguentos </t>
  </si>
  <si>
    <t>María de Los Ángeles_Esquivel_Parra</t>
  </si>
  <si>
    <t>huetar Norte</t>
  </si>
  <si>
    <t>Karen Hernandez Esquivel</t>
  </si>
  <si>
    <t>Andreina Mora Baltodano</t>
  </si>
  <si>
    <t>Ligia Cerdas Morales</t>
  </si>
  <si>
    <t xml:space="preserve">Socorro Villalobos Mora </t>
  </si>
  <si>
    <t>Vicenta González González</t>
  </si>
  <si>
    <t>Bentura Ramírez Reyes</t>
  </si>
  <si>
    <t xml:space="preserve">Verónica Meléndez Ramírez </t>
  </si>
  <si>
    <t>Olga Solano Artavia</t>
  </si>
  <si>
    <t xml:space="preserve">Sonía Oporta Perez </t>
  </si>
  <si>
    <t>Acumulado de entrega FOMUJERES dirigida XII-2021</t>
  </si>
  <si>
    <t>(Todas)</t>
  </si>
  <si>
    <t>Etiquetas de fila</t>
  </si>
  <si>
    <t>Total</t>
  </si>
  <si>
    <t>Monto_</t>
  </si>
  <si>
    <t>Cuenta de Nombre</t>
  </si>
  <si>
    <t>Suma de Monto</t>
  </si>
  <si>
    <t>(en blanco)</t>
  </si>
  <si>
    <t>Total general</t>
  </si>
  <si>
    <t>Aprobado año</t>
  </si>
  <si>
    <t>tipo de 
club 4s</t>
  </si>
  <si>
    <t>nombre del club 4S</t>
  </si>
  <si>
    <t>proyecto</t>
  </si>
  <si>
    <t>ESTADO</t>
  </si>
  <si>
    <t>Proyectos</t>
  </si>
  <si>
    <t>Estado</t>
  </si>
  <si>
    <t>Estimado en millones de colones</t>
  </si>
  <si>
    <t>mujeres</t>
  </si>
  <si>
    <t>Mujer virtuosa</t>
  </si>
  <si>
    <t>aves ponedoras</t>
  </si>
  <si>
    <t>EN PROCESO</t>
  </si>
  <si>
    <t>H. Caribe</t>
  </si>
  <si>
    <t>MESIP</t>
  </si>
  <si>
    <t>PENDIENTE</t>
  </si>
  <si>
    <t>H. Norte</t>
  </si>
  <si>
    <t>Mujeres como palmeras</t>
  </si>
  <si>
    <t>Invernadero</t>
  </si>
  <si>
    <t>POR APROBAR</t>
  </si>
  <si>
    <t>colegio</t>
  </si>
  <si>
    <t>Uniendo Fuerzas</t>
  </si>
  <si>
    <t>TOTAL</t>
  </si>
  <si>
    <t>C. Occidental</t>
  </si>
  <si>
    <t>juventudes</t>
  </si>
  <si>
    <t>JUPAS</t>
  </si>
  <si>
    <t>mora enana/aguacate</t>
  </si>
  <si>
    <t>La unión hace la fuerza</t>
  </si>
  <si>
    <t>presupuesto capital semilla 2021</t>
  </si>
  <si>
    <t>Las Libélulas</t>
  </si>
  <si>
    <t>tubérculos</t>
  </si>
  <si>
    <t>ASAED</t>
  </si>
  <si>
    <t>Presupuesto Inder… liquidación 2020 por 54.495.668 millones</t>
  </si>
  <si>
    <t>C. Oriental</t>
  </si>
  <si>
    <t>Santa Juana Verde</t>
  </si>
  <si>
    <t>C. Sur</t>
  </si>
  <si>
    <t>Zapatón</t>
  </si>
  <si>
    <t>Caspirolas</t>
  </si>
  <si>
    <t>Piedras Blancas</t>
  </si>
  <si>
    <t>Entregado en la SON°3 del Comité Nacional del CONAC4S</t>
  </si>
  <si>
    <t>Formando Sonrisas</t>
  </si>
  <si>
    <t>miércoles 19 de Mayo 2021</t>
  </si>
  <si>
    <t>Guerreras de Dios</t>
  </si>
  <si>
    <t>extracción de jugos</t>
  </si>
  <si>
    <t>Mujeres emprendedoras de Venado</t>
  </si>
  <si>
    <t>Tempisque</t>
  </si>
  <si>
    <t>Mariposas del Golfo</t>
  </si>
  <si>
    <t>Dunoma</t>
  </si>
  <si>
    <t>Ayuda y Más</t>
  </si>
  <si>
    <t>Fabros</t>
  </si>
  <si>
    <t>Nama</t>
  </si>
  <si>
    <t>Jóvenes emprendedores del Liceo San José de Upala</t>
  </si>
  <si>
    <t>escuela</t>
  </si>
  <si>
    <t>Esperanza Verde</t>
  </si>
  <si>
    <t>aves ponedoras/invernadero</t>
  </si>
  <si>
    <t>Guardianes del Ambiente</t>
  </si>
  <si>
    <t>Turubará</t>
  </si>
  <si>
    <t>Los Valientes</t>
  </si>
  <si>
    <t>COSMIC</t>
  </si>
  <si>
    <t>cabras</t>
  </si>
  <si>
    <t>Poder y Esperanza</t>
  </si>
  <si>
    <t>codornicez</t>
  </si>
  <si>
    <t>Nuevas oportunidades</t>
  </si>
  <si>
    <t>Paraíso Escondido</t>
  </si>
  <si>
    <t>Cerro Fé</t>
  </si>
  <si>
    <t>YIRETH</t>
  </si>
  <si>
    <t>Mujeres Emprendedoras de Valle Verde</t>
  </si>
  <si>
    <t>IZCANDE</t>
  </si>
  <si>
    <t>Mujeres de Cuarros</t>
  </si>
  <si>
    <t>cerdos o ganado</t>
  </si>
  <si>
    <t>Las Fraileñas</t>
  </si>
  <si>
    <t>APASARAT</t>
  </si>
  <si>
    <t>Lombricompost (área de secado y procesado)</t>
  </si>
  <si>
    <t>Mujeres Unidas</t>
  </si>
  <si>
    <t>ROMAKRI</t>
  </si>
  <si>
    <t>Escuela Altamira</t>
  </si>
  <si>
    <t>Granja de gallinas ponedoras y huerta escolar</t>
  </si>
  <si>
    <t>Los Lobos</t>
  </si>
  <si>
    <t>APROSAN (IKIGAI)</t>
  </si>
  <si>
    <t>LR Lanas??</t>
  </si>
  <si>
    <t>Granja integral</t>
  </si>
  <si>
    <t>Formando Ideales</t>
  </si>
  <si>
    <t>cebolla y hortalizas</t>
  </si>
  <si>
    <t>Nuevo Amanecer</t>
  </si>
  <si>
    <t>C.T.P. Batan</t>
  </si>
  <si>
    <t>Invernadero- Sistema de riego</t>
  </si>
  <si>
    <t>LR Bijagual Aserrí ??</t>
  </si>
  <si>
    <t>ISLA CABALLO  (Los Valientes)</t>
  </si>
  <si>
    <t>Ecoturismo</t>
  </si>
  <si>
    <t>GAIA-CTP JICARAL</t>
  </si>
  <si>
    <t>meliponas/hortalizas</t>
  </si>
  <si>
    <t>GRAMIEF</t>
  </si>
  <si>
    <t>cerdos en cama seca</t>
  </si>
  <si>
    <t>Mujeres Reales de San Pedro</t>
  </si>
  <si>
    <t>Mora y aguacate</t>
  </si>
  <si>
    <t>Abriendo caminos</t>
  </si>
  <si>
    <t>Cumpliendo Sueños</t>
  </si>
  <si>
    <t>Engorde de Terneros</t>
  </si>
  <si>
    <t>El Socorro</t>
  </si>
  <si>
    <t>Movimiento en Acción</t>
  </si>
  <si>
    <t>hortalizas-jengibre-tiquisque</t>
  </si>
  <si>
    <t>Mujeres Emprend. Del Caribe Sur</t>
  </si>
  <si>
    <t>Mujeres del Pilón</t>
  </si>
  <si>
    <t>mora</t>
  </si>
  <si>
    <t>AMASE</t>
  </si>
  <si>
    <t>Vivero-Sistema de riego</t>
  </si>
  <si>
    <t>ISLA CABALLO ??</t>
  </si>
  <si>
    <t>COMPLETOS</t>
  </si>
  <si>
    <t>Abriendo Caminos</t>
  </si>
  <si>
    <t>Asiprofe Natural</t>
  </si>
  <si>
    <t>Kataiza</t>
  </si>
  <si>
    <t>Productoras Orgánicas Las Rositas (MEPHO)</t>
  </si>
  <si>
    <t>Renacer</t>
  </si>
  <si>
    <t>COMPLETO</t>
  </si>
  <si>
    <t>Resumen de Resultados del ESTUDIO CON ENFOQUE DE GÉNERO PARA CONOCER EL ESTADO DE LOS CLUBES 4S EN TODO EL PAÍS COSTA RICA. Julio 2020</t>
  </si>
  <si>
    <t>Continúa siendo una idea</t>
  </si>
  <si>
    <t>En marcha pero no es una actividad económica/ productiva</t>
  </si>
  <si>
    <t>Ya está en marcha (actividad económica/ productiva)</t>
  </si>
  <si>
    <t>5 en Gestación
42 en Inicio
41 en Desarrollo
12 en Consolidación</t>
  </si>
  <si>
    <t>Estuvo en marcha pero desde antes de marzo ya no está funcionando/INACTIVO</t>
  </si>
  <si>
    <t>NO SE LOGRÓ CONTACTAR</t>
  </si>
  <si>
    <t>CD</t>
  </si>
  <si>
    <t>Caso Duplicado</t>
  </si>
  <si>
    <t>Totales</t>
  </si>
  <si>
    <t>TIPO CLUB 4S</t>
  </si>
  <si>
    <t>De mujeres</t>
  </si>
  <si>
    <t>De jóvenes (menores de 35 años)</t>
  </si>
  <si>
    <t>De adolescentes que cursan el colegio</t>
  </si>
  <si>
    <t>De niños que están en la escuela</t>
  </si>
  <si>
    <t>la elaboración del documento escrito con los Lineamientos para la Gestión del Programa de Inserción de grupos de mujeres y jóvenes de la zona rural al sector agro-productivo con el desarrollo de actividades generadoras de ingresos.</t>
  </si>
  <si>
    <t>Contribuir con el desarrollo de la capacidad de gestión organizacional y empresarial de las empresas y organizaciones de productores, productoras y personas jóvenes del sector agropecuario, pesquero y rural, mediante la articulación de servicios institucionales e intersectoriales de formación, asesoría y asistencia técnica que permita potenciar su nivel de madurez de forma competitiva y sostenible para su encadenamiento en los mercados.</t>
  </si>
  <si>
    <t>Estrategia  Sectorial de Formación en  Gestión Organizacional y Empresarial del Sector Agropecuario, Pesquero y Rural.</t>
  </si>
  <si>
    <t>Empresas y organizaciones de productores, productoras y jóvenes rurales  atendidas por las instituciones del sector agropecuario, pesquero y rural.</t>
  </si>
  <si>
    <t xml:space="preserve">Proceso de validación de la herramienta y la estrategia con los equipos técnicos institucionales (MAG-CNP-INDER-CONAC 4S-INCOPESCA). 
Realizar convenios y/o cartas de entendimiento con las instituciones fuera del Sector Agro que forman parte del  la estrategia como facilitadoras de asistencia técnica y capacitaciones.
Identificación del sistema de información para el registro, seguimiento y medición de avance de la empresa y organización en su nivel de madurez. 
Presentar al señor Ministro y Viceministra del MAG, la herramienta y estrategia  sectorial de formación en  gestión organizacional y empresarial del sector agropecuario para su aprobación.
Presentar al CAN la herramienta y estrategia  sectorial de formación en  gestión organizacional y empresarial del sector agropecuario para su aprobación y que se tome el acuerdo para su implementación.
Divulgación de la estrategia en los diferentes espacios de coordinación y articulación Sectorial como son: Comités Sectoriales Regionales Agropecuarios, Comités Sectoriales Locales, Comités  Directivos de los Consejos Territoriales de Desarrollo Rural.. 
Capacitación a las personas gestoras de las instituciones del Sector Agro (MAG-CNP-INDER-INCOPESCA-CONAC 4S) en el uso de la herramienta, elaboración del Plan de intervención  y la articulación interinstitucional e intersectorial para su implementación. </t>
  </si>
  <si>
    <t>Ya se cuenta con la herramienta desarrollada, se está trabajando en la guía de usuario y en el documento escrito de esta propuesta.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</si>
</sst>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quot;₡&quot;* #,##0_-;\-&quot;₡&quot;* #,##0_-;_-&quot;₡&quot;* &quot;-&quot;??_-;_-@_-"/>
    <numFmt numFmtId="166" formatCode="&quot;₡&quot;#,##0"/>
    <numFmt numFmtId="167" formatCode="&quot;₡&quot;#,##0.00"/>
  </numFmts>
  <fonts count="21"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1"/>
      <name val="Calibri Light"/>
      <family val="2"/>
      <scheme val="major"/>
    </font>
    <font>
      <sz val="11"/>
      <color theme="1"/>
      <name val="Calibri Light"/>
      <family val="2"/>
      <scheme val="major"/>
    </font>
    <font>
      <b/>
      <sz val="11"/>
      <color rgb="FF000000"/>
      <name val="Calibri Light"/>
      <family val="2"/>
      <scheme val="major"/>
    </font>
    <font>
      <b/>
      <sz val="11"/>
      <color rgb="FFFFFFFF"/>
      <name val="Calibri Light"/>
      <family val="2"/>
      <scheme val="major"/>
    </font>
    <font>
      <sz val="11"/>
      <color rgb="FF000000"/>
      <name val="Calibri Light"/>
      <family val="2"/>
      <scheme val="major"/>
    </font>
    <font>
      <sz val="11"/>
      <color theme="1"/>
      <name val="Calibri Light"/>
      <family val="2"/>
    </font>
    <font>
      <b/>
      <sz val="11"/>
      <color theme="1"/>
      <name val="Calibri Light"/>
      <family val="2"/>
    </font>
    <font>
      <sz val="11"/>
      <color rgb="FF000000"/>
      <name val="Calibri Light"/>
      <family val="2"/>
    </font>
    <font>
      <sz val="11"/>
      <name val="Calibri Light"/>
      <family val="2"/>
    </font>
    <font>
      <sz val="11"/>
      <color rgb="FFFF0000"/>
      <name val="Calibri Light"/>
      <family val="2"/>
    </font>
    <font>
      <sz val="11"/>
      <color theme="1"/>
      <name val="Calibri Light"/>
    </font>
    <font>
      <sz val="11"/>
      <name val="Calibri Light"/>
      <family val="2"/>
      <scheme val="major"/>
    </font>
    <font>
      <b/>
      <sz val="11"/>
      <name val="Calibri Light"/>
      <family val="2"/>
      <scheme val="major"/>
    </font>
    <font>
      <b/>
      <sz val="12"/>
      <color theme="1"/>
      <name val="Calibri Light"/>
      <family val="2"/>
    </font>
    <font>
      <b/>
      <sz val="11"/>
      <color rgb="FF7030A0"/>
      <name val="Calibri Light"/>
      <family val="2"/>
    </font>
    <font>
      <sz val="12"/>
      <color theme="1"/>
      <name val="Calibri Light"/>
      <family val="2"/>
    </font>
    <font>
      <sz val="12"/>
      <name val="Calibri Light"/>
      <family val="2"/>
    </font>
  </fonts>
  <fills count="38">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339933"/>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FF33CC"/>
        <bgColor indexed="64"/>
      </patternFill>
    </fill>
    <fill>
      <patternFill patternType="solid">
        <fgColor rgb="FFFF0000"/>
        <bgColor indexed="64"/>
      </patternFill>
    </fill>
    <fill>
      <patternFill patternType="solid">
        <fgColor rgb="FFFFCCFF"/>
        <bgColor indexed="64"/>
      </patternFill>
    </fill>
    <fill>
      <patternFill patternType="solid">
        <fgColor rgb="FF9900FF"/>
        <bgColor indexed="64"/>
      </patternFill>
    </fill>
    <fill>
      <patternFill patternType="solid">
        <fgColor theme="7"/>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66CC"/>
        <bgColor indexed="64"/>
      </patternFill>
    </fill>
    <fill>
      <patternFill patternType="solid">
        <fgColor rgb="FF03FDFD"/>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69F8"/>
        <bgColor indexed="64"/>
      </patternFill>
    </fill>
    <fill>
      <patternFill patternType="solid">
        <fgColor rgb="FFFFFFFF"/>
        <bgColor indexed="64"/>
      </patternFill>
    </fill>
    <fill>
      <patternFill patternType="solid">
        <fgColor rgb="FFC6E0B4"/>
        <bgColor indexed="64"/>
      </patternFill>
    </fill>
    <fill>
      <patternFill patternType="solid">
        <fgColor rgb="FFA9D08E"/>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495">
    <xf numFmtId="0" fontId="0" fillId="0" borderId="0" xfId="0"/>
    <xf numFmtId="0" fontId="4" fillId="0" borderId="0" xfId="0" applyFont="1" applyAlignment="1">
      <alignment horizontal="left" vertical="top" wrapText="1"/>
    </xf>
    <xf numFmtId="0" fontId="5" fillId="0" borderId="0" xfId="0" applyFont="1" applyAlignment="1">
      <alignment horizontal="right" vertical="top" wrapText="1"/>
    </xf>
    <xf numFmtId="0" fontId="5" fillId="0" borderId="0" xfId="0" applyFont="1" applyAlignment="1">
      <alignment vertical="top"/>
    </xf>
    <xf numFmtId="0" fontId="5" fillId="0" borderId="0" xfId="0" applyFont="1" applyAlignment="1">
      <alignment horizontal="right" vertical="center"/>
    </xf>
    <xf numFmtId="0" fontId="5" fillId="0" borderId="0" xfId="0" applyFont="1" applyAlignment="1">
      <alignment vertical="center"/>
    </xf>
    <xf numFmtId="166" fontId="4" fillId="3" borderId="0" xfId="0" applyNumberFormat="1" applyFont="1" applyFill="1" applyAlignment="1">
      <alignment horizontal="right" vertical="center"/>
    </xf>
    <xf numFmtId="0" fontId="4" fillId="4" borderId="1" xfId="0" applyFont="1" applyFill="1" applyBorder="1" applyAlignment="1">
      <alignment horizontal="center" vertical="top" wrapText="1"/>
    </xf>
    <xf numFmtId="0" fontId="6" fillId="4" borderId="6"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166" fontId="5" fillId="0" borderId="0" xfId="0" applyNumberFormat="1" applyFont="1" applyAlignment="1">
      <alignment horizontal="right" vertical="center"/>
    </xf>
    <xf numFmtId="0" fontId="5" fillId="7" borderId="0" xfId="0" applyFont="1" applyFill="1" applyAlignment="1">
      <alignment vertical="center"/>
    </xf>
    <xf numFmtId="0" fontId="5" fillId="0" borderId="0" xfId="0" applyFont="1" applyAlignment="1">
      <alignment horizontal="right" vertical="top"/>
    </xf>
    <xf numFmtId="166" fontId="5" fillId="0" borderId="0" xfId="0" applyNumberFormat="1" applyFont="1" applyAlignment="1">
      <alignment horizontal="right" vertical="top" wrapText="1"/>
    </xf>
    <xf numFmtId="166" fontId="4" fillId="3" borderId="0" xfId="0" applyNumberFormat="1" applyFont="1" applyFill="1" applyAlignment="1">
      <alignment horizontal="right" vertical="top"/>
    </xf>
    <xf numFmtId="0" fontId="5" fillId="0" borderId="0" xfId="0" applyFont="1" applyAlignment="1">
      <alignment horizontal="left" vertical="center" wrapText="1"/>
    </xf>
    <xf numFmtId="0" fontId="4" fillId="4" borderId="4" xfId="0" applyFont="1" applyFill="1" applyBorder="1" applyAlignment="1">
      <alignment horizontal="left" vertical="top" wrapText="1"/>
    </xf>
    <xf numFmtId="0" fontId="5" fillId="0" borderId="0" xfId="0" applyFont="1" applyAlignment="1">
      <alignment horizontal="left" vertical="top" wrapText="1"/>
    </xf>
    <xf numFmtId="0" fontId="9" fillId="0" borderId="0" xfId="0" applyFont="1"/>
    <xf numFmtId="166" fontId="5" fillId="0" borderId="0" xfId="0" applyNumberFormat="1" applyFont="1" applyAlignment="1">
      <alignment vertical="center"/>
    </xf>
    <xf numFmtId="0" fontId="5" fillId="0" borderId="1" xfId="0" applyFont="1" applyBorder="1" applyAlignment="1">
      <alignment vertical="center"/>
    </xf>
    <xf numFmtId="0" fontId="5" fillId="0" borderId="1" xfId="0" applyFont="1" applyBorder="1" applyAlignment="1">
      <alignment horizontal="left" vertical="center" wrapText="1"/>
    </xf>
    <xf numFmtId="0" fontId="5" fillId="7" borderId="1" xfId="0" applyFont="1" applyFill="1" applyBorder="1" applyAlignment="1">
      <alignment vertical="center"/>
    </xf>
    <xf numFmtId="0" fontId="0" fillId="0" borderId="1" xfId="0" applyBorder="1" applyAlignment="1">
      <alignment horizontal="left"/>
    </xf>
    <xf numFmtId="0" fontId="0" fillId="0" borderId="1" xfId="0" applyBorder="1"/>
    <xf numFmtId="0" fontId="9" fillId="0" borderId="0" xfId="0" applyFont="1" applyAlignment="1">
      <alignment horizontal="right"/>
    </xf>
    <xf numFmtId="0" fontId="9" fillId="0" borderId="0" xfId="0" applyFont="1" applyAlignment="1">
      <alignment horizontal="left" vertical="center"/>
    </xf>
    <xf numFmtId="0" fontId="9" fillId="0" borderId="0" xfId="0" applyFont="1" applyAlignment="1">
      <alignment horizontal="center"/>
    </xf>
    <xf numFmtId="0" fontId="9" fillId="7" borderId="0" xfId="0" applyFont="1" applyFill="1"/>
    <xf numFmtId="0" fontId="10" fillId="0" borderId="13" xfId="0" applyFont="1" applyBorder="1" applyAlignment="1">
      <alignment horizontal="right" vertical="center"/>
    </xf>
    <xf numFmtId="0" fontId="10" fillId="0" borderId="13" xfId="0" applyFont="1" applyBorder="1" applyAlignment="1">
      <alignment horizontal="center" vertical="center"/>
    </xf>
    <xf numFmtId="0" fontId="10" fillId="0" borderId="13" xfId="0" applyFont="1" applyBorder="1" applyAlignment="1">
      <alignment horizontal="left"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xf>
    <xf numFmtId="0" fontId="9" fillId="7" borderId="0" xfId="0" applyFont="1" applyFill="1" applyAlignment="1">
      <alignment horizontal="center" vertical="center"/>
    </xf>
    <xf numFmtId="0" fontId="9" fillId="8" borderId="3" xfId="0" applyFont="1" applyFill="1" applyBorder="1" applyAlignment="1">
      <alignment horizontal="right"/>
    </xf>
    <xf numFmtId="0" fontId="9" fillId="8" borderId="3" xfId="0" applyFont="1" applyFill="1" applyBorder="1"/>
    <xf numFmtId="0" fontId="9" fillId="13" borderId="3" xfId="0" applyFont="1" applyFill="1" applyBorder="1"/>
    <xf numFmtId="0" fontId="9" fillId="8" borderId="3" xfId="0" applyFont="1" applyFill="1" applyBorder="1" applyAlignment="1">
      <alignment horizontal="left" vertical="center"/>
    </xf>
    <xf numFmtId="0" fontId="9" fillId="8" borderId="3" xfId="0" applyFont="1" applyFill="1" applyBorder="1" applyAlignment="1">
      <alignment horizontal="left"/>
    </xf>
    <xf numFmtId="167" fontId="9" fillId="8" borderId="3" xfId="0" applyNumberFormat="1" applyFont="1" applyFill="1" applyBorder="1" applyAlignment="1">
      <alignment horizontal="right"/>
    </xf>
    <xf numFmtId="0" fontId="9" fillId="8" borderId="3" xfId="0" applyFont="1" applyFill="1" applyBorder="1" applyAlignment="1">
      <alignment horizontal="center"/>
    </xf>
    <xf numFmtId="0" fontId="9" fillId="8" borderId="15" xfId="0" applyFont="1" applyFill="1" applyBorder="1" applyAlignment="1">
      <alignment horizontal="center"/>
    </xf>
    <xf numFmtId="0" fontId="9" fillId="8" borderId="1" xfId="0" applyFont="1" applyFill="1" applyBorder="1" applyAlignment="1">
      <alignment horizontal="right"/>
    </xf>
    <xf numFmtId="0" fontId="9" fillId="8" borderId="1" xfId="0" applyFont="1" applyFill="1" applyBorder="1"/>
    <xf numFmtId="0" fontId="9" fillId="13" borderId="1" xfId="0" applyFont="1" applyFill="1" applyBorder="1"/>
    <xf numFmtId="0" fontId="9" fillId="8" borderId="1" xfId="0" applyFont="1" applyFill="1" applyBorder="1" applyAlignment="1">
      <alignment horizontal="left" vertical="center"/>
    </xf>
    <xf numFmtId="0" fontId="9" fillId="8" borderId="1" xfId="0" applyFont="1" applyFill="1" applyBorder="1" applyAlignment="1">
      <alignment horizontal="left"/>
    </xf>
    <xf numFmtId="167" fontId="9" fillId="8" borderId="1" xfId="0" applyNumberFormat="1" applyFont="1" applyFill="1" applyBorder="1" applyAlignment="1">
      <alignment horizontal="right"/>
    </xf>
    <xf numFmtId="0" fontId="9" fillId="8" borderId="1" xfId="0" applyFont="1" applyFill="1" applyBorder="1" applyAlignment="1">
      <alignment horizontal="center"/>
    </xf>
    <xf numFmtId="0" fontId="9" fillId="8" borderId="16" xfId="0" applyFont="1" applyFill="1" applyBorder="1" applyAlignment="1">
      <alignment horizontal="center"/>
    </xf>
    <xf numFmtId="0" fontId="9" fillId="3" borderId="1" xfId="0" applyFont="1" applyFill="1" applyBorder="1" applyAlignment="1">
      <alignment horizontal="right"/>
    </xf>
    <xf numFmtId="0" fontId="9" fillId="3" borderId="1" xfId="0" applyFont="1" applyFill="1" applyBorder="1"/>
    <xf numFmtId="0" fontId="9" fillId="3" borderId="1" xfId="0" applyFont="1" applyFill="1" applyBorder="1" applyAlignment="1">
      <alignment horizontal="left" vertical="center"/>
    </xf>
    <xf numFmtId="0" fontId="9" fillId="3" borderId="1" xfId="0" applyFont="1" applyFill="1" applyBorder="1" applyAlignment="1">
      <alignment horizontal="left"/>
    </xf>
    <xf numFmtId="167" fontId="9" fillId="3" borderId="1" xfId="0" applyNumberFormat="1" applyFont="1" applyFill="1" applyBorder="1" applyAlignment="1">
      <alignment horizontal="right"/>
    </xf>
    <xf numFmtId="0" fontId="9" fillId="3" borderId="1" xfId="0" applyFont="1" applyFill="1" applyBorder="1" applyAlignment="1">
      <alignment horizontal="center"/>
    </xf>
    <xf numFmtId="0" fontId="9" fillId="3" borderId="16" xfId="0" applyFont="1" applyFill="1" applyBorder="1" applyAlignment="1">
      <alignment horizontal="center"/>
    </xf>
    <xf numFmtId="0" fontId="9" fillId="8" borderId="17" xfId="0" applyFont="1" applyFill="1" applyBorder="1" applyAlignment="1">
      <alignment horizontal="right"/>
    </xf>
    <xf numFmtId="0" fontId="9" fillId="8" borderId="17" xfId="0" applyFont="1" applyFill="1" applyBorder="1"/>
    <xf numFmtId="0" fontId="9" fillId="13" borderId="17" xfId="0" applyFont="1" applyFill="1" applyBorder="1"/>
    <xf numFmtId="0" fontId="9" fillId="8" borderId="17" xfId="0" applyFont="1" applyFill="1" applyBorder="1" applyAlignment="1">
      <alignment horizontal="left" vertical="center"/>
    </xf>
    <xf numFmtId="0" fontId="9" fillId="8" borderId="17" xfId="0" applyFont="1" applyFill="1" applyBorder="1" applyAlignment="1">
      <alignment horizontal="left"/>
    </xf>
    <xf numFmtId="167" fontId="9" fillId="8" borderId="17" xfId="0" applyNumberFormat="1" applyFont="1" applyFill="1" applyBorder="1" applyAlignment="1">
      <alignment horizontal="right"/>
    </xf>
    <xf numFmtId="0" fontId="9" fillId="8" borderId="17" xfId="0" applyFont="1" applyFill="1" applyBorder="1" applyAlignment="1">
      <alignment horizontal="center"/>
    </xf>
    <xf numFmtId="0" fontId="9" fillId="8" borderId="18" xfId="0" applyFont="1" applyFill="1" applyBorder="1" applyAlignment="1">
      <alignment horizontal="center"/>
    </xf>
    <xf numFmtId="0" fontId="9" fillId="9" borderId="19" xfId="0" applyFont="1" applyFill="1" applyBorder="1" applyAlignment="1">
      <alignment horizontal="right"/>
    </xf>
    <xf numFmtId="0" fontId="9" fillId="9" borderId="19" xfId="0" applyFont="1" applyFill="1" applyBorder="1"/>
    <xf numFmtId="0" fontId="9" fillId="13" borderId="19" xfId="0" applyFont="1" applyFill="1" applyBorder="1"/>
    <xf numFmtId="0" fontId="9" fillId="9" borderId="19" xfId="0" applyFont="1" applyFill="1" applyBorder="1" applyAlignment="1">
      <alignment horizontal="left" vertical="center"/>
    </xf>
    <xf numFmtId="0" fontId="9" fillId="9" borderId="19" xfId="0" applyFont="1" applyFill="1" applyBorder="1" applyAlignment="1">
      <alignment horizontal="left"/>
    </xf>
    <xf numFmtId="167" fontId="9" fillId="9" borderId="19" xfId="0" applyNumberFormat="1" applyFont="1" applyFill="1" applyBorder="1" applyAlignment="1">
      <alignment horizontal="right"/>
    </xf>
    <xf numFmtId="0" fontId="9" fillId="9" borderId="19" xfId="0" applyFont="1" applyFill="1" applyBorder="1" applyAlignment="1">
      <alignment horizontal="center"/>
    </xf>
    <xf numFmtId="0" fontId="9" fillId="9" borderId="20" xfId="0" applyFont="1" applyFill="1" applyBorder="1" applyAlignment="1">
      <alignment horizontal="center"/>
    </xf>
    <xf numFmtId="0" fontId="9" fillId="9" borderId="1" xfId="0" applyFont="1" applyFill="1" applyBorder="1" applyAlignment="1">
      <alignment horizontal="right"/>
    </xf>
    <xf numFmtId="0" fontId="9" fillId="9" borderId="1" xfId="0" applyFont="1" applyFill="1" applyBorder="1"/>
    <xf numFmtId="0" fontId="9" fillId="9" borderId="1" xfId="0" applyFont="1" applyFill="1" applyBorder="1" applyAlignment="1">
      <alignment horizontal="left" vertical="center"/>
    </xf>
    <xf numFmtId="0" fontId="9" fillId="9" borderId="1" xfId="0" applyFont="1" applyFill="1" applyBorder="1" applyAlignment="1">
      <alignment horizontal="left"/>
    </xf>
    <xf numFmtId="167" fontId="9" fillId="9" borderId="1" xfId="0" applyNumberFormat="1" applyFont="1" applyFill="1" applyBorder="1" applyAlignment="1">
      <alignment horizontal="right"/>
    </xf>
    <xf numFmtId="0" fontId="9" fillId="9" borderId="1" xfId="0" applyFont="1" applyFill="1" applyBorder="1" applyAlignment="1">
      <alignment horizontal="center"/>
    </xf>
    <xf numFmtId="0" fontId="9" fillId="9" borderId="16" xfId="0" applyFont="1" applyFill="1" applyBorder="1" applyAlignment="1">
      <alignment horizontal="center"/>
    </xf>
    <xf numFmtId="0" fontId="9" fillId="9" borderId="1" xfId="0" applyFont="1" applyFill="1" applyBorder="1" applyAlignment="1">
      <alignment horizontal="right" vertical="center"/>
    </xf>
    <xf numFmtId="0" fontId="9" fillId="9" borderId="1" xfId="0" applyFont="1" applyFill="1" applyBorder="1" applyAlignment="1">
      <alignment horizontal="left" vertical="center" wrapText="1"/>
    </xf>
    <xf numFmtId="167" fontId="9" fillId="9" borderId="1" xfId="0" applyNumberFormat="1" applyFont="1" applyFill="1" applyBorder="1" applyAlignment="1">
      <alignment horizontal="right" vertical="center" wrapText="1"/>
    </xf>
    <xf numFmtId="0" fontId="9" fillId="9" borderId="1" xfId="0" applyFont="1" applyFill="1" applyBorder="1" applyAlignment="1">
      <alignment horizontal="center" vertical="center" wrapText="1"/>
    </xf>
    <xf numFmtId="0" fontId="9" fillId="9" borderId="16" xfId="0" applyFont="1" applyFill="1" applyBorder="1" applyAlignment="1">
      <alignment horizontal="center" vertical="center"/>
    </xf>
    <xf numFmtId="0" fontId="9" fillId="9" borderId="17" xfId="0" applyFont="1" applyFill="1" applyBorder="1" applyAlignment="1">
      <alignment horizontal="right" vertical="center"/>
    </xf>
    <xf numFmtId="0" fontId="9" fillId="9" borderId="17" xfId="0" applyFont="1" applyFill="1" applyBorder="1" applyAlignment="1">
      <alignment horizontal="left" vertical="center"/>
    </xf>
    <xf numFmtId="0" fontId="9" fillId="9" borderId="17" xfId="0" applyFont="1" applyFill="1" applyBorder="1"/>
    <xf numFmtId="0" fontId="9" fillId="9" borderId="17" xfId="0" applyFont="1" applyFill="1" applyBorder="1" applyAlignment="1">
      <alignment horizontal="left" vertical="center" wrapText="1"/>
    </xf>
    <xf numFmtId="167" fontId="9" fillId="9" borderId="17" xfId="0" applyNumberFormat="1" applyFont="1" applyFill="1" applyBorder="1" applyAlignment="1">
      <alignment horizontal="right" vertical="center" wrapText="1"/>
    </xf>
    <xf numFmtId="0" fontId="9" fillId="9" borderId="17" xfId="0" applyFont="1" applyFill="1" applyBorder="1" applyAlignment="1">
      <alignment horizontal="center" vertical="center" wrapText="1"/>
    </xf>
    <xf numFmtId="0" fontId="9" fillId="9" borderId="18" xfId="0" applyFont="1" applyFill="1" applyBorder="1" applyAlignment="1">
      <alignment horizontal="center" vertical="center"/>
    </xf>
    <xf numFmtId="0" fontId="9" fillId="4" borderId="19" xfId="0" applyFont="1" applyFill="1" applyBorder="1" applyAlignment="1">
      <alignment horizontal="right" vertical="center"/>
    </xf>
    <xf numFmtId="0" fontId="9" fillId="4" borderId="19" xfId="0" applyFont="1" applyFill="1" applyBorder="1" applyAlignment="1">
      <alignment horizontal="left" vertical="center"/>
    </xf>
    <xf numFmtId="0" fontId="9" fillId="4" borderId="19" xfId="0" applyFont="1" applyFill="1" applyBorder="1"/>
    <xf numFmtId="0" fontId="9" fillId="4" borderId="19" xfId="0" applyFont="1" applyFill="1" applyBorder="1" applyAlignment="1">
      <alignment horizontal="left" vertical="center" wrapText="1"/>
    </xf>
    <xf numFmtId="0" fontId="9" fillId="4" borderId="19" xfId="0" applyFont="1" applyFill="1" applyBorder="1" applyAlignment="1">
      <alignment vertical="center" wrapText="1"/>
    </xf>
    <xf numFmtId="167" fontId="9" fillId="4" borderId="19" xfId="0" applyNumberFormat="1" applyFont="1" applyFill="1" applyBorder="1" applyAlignment="1">
      <alignment horizontal="right" vertical="center" wrapText="1"/>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xf>
    <xf numFmtId="0" fontId="9" fillId="4" borderId="1" xfId="0" applyFont="1" applyFill="1" applyBorder="1" applyAlignment="1">
      <alignment horizontal="right" vertical="center"/>
    </xf>
    <xf numFmtId="0" fontId="9" fillId="4" borderId="1" xfId="0" applyFont="1" applyFill="1" applyBorder="1" applyAlignment="1">
      <alignment horizontal="left" vertical="center"/>
    </xf>
    <xf numFmtId="0" fontId="9" fillId="4" borderId="1" xfId="0" applyFont="1" applyFill="1" applyBorder="1"/>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167" fontId="9" fillId="4" borderId="1" xfId="0" applyNumberFormat="1" applyFont="1" applyFill="1" applyBorder="1" applyAlignment="1">
      <alignment horizontal="right" vertical="center" wrapText="1"/>
    </xf>
    <xf numFmtId="0" fontId="9" fillId="4" borderId="1" xfId="0" applyFont="1" applyFill="1" applyBorder="1" applyAlignment="1">
      <alignment horizontal="center" vertical="center" wrapText="1"/>
    </xf>
    <xf numFmtId="0" fontId="9" fillId="4" borderId="16" xfId="0" applyFont="1" applyFill="1" applyBorder="1" applyAlignment="1">
      <alignment horizontal="center" vertical="center"/>
    </xf>
    <xf numFmtId="0" fontId="9" fillId="4" borderId="1" xfId="0" applyFont="1" applyFill="1" applyBorder="1" applyAlignment="1">
      <alignment horizontal="right"/>
    </xf>
    <xf numFmtId="0" fontId="9" fillId="4" borderId="1" xfId="0" applyFont="1" applyFill="1" applyBorder="1" applyAlignment="1">
      <alignment horizontal="left"/>
    </xf>
    <xf numFmtId="167" fontId="9" fillId="4" borderId="1" xfId="0" applyNumberFormat="1" applyFont="1" applyFill="1" applyBorder="1" applyAlignment="1">
      <alignment horizontal="right"/>
    </xf>
    <xf numFmtId="0" fontId="9" fillId="4" borderId="16" xfId="0" applyFont="1" applyFill="1" applyBorder="1" applyAlignment="1">
      <alignment horizontal="center"/>
    </xf>
    <xf numFmtId="0" fontId="9" fillId="4" borderId="1" xfId="0" applyFont="1" applyFill="1" applyBorder="1" applyAlignment="1">
      <alignment horizontal="center"/>
    </xf>
    <xf numFmtId="0" fontId="9" fillId="4" borderId="17" xfId="0" applyFont="1" applyFill="1" applyBorder="1" applyAlignment="1">
      <alignment horizontal="right"/>
    </xf>
    <xf numFmtId="0" fontId="9" fillId="4" borderId="17" xfId="0" applyFont="1" applyFill="1" applyBorder="1"/>
    <xf numFmtId="0" fontId="9" fillId="4" borderId="17" xfId="0" applyFont="1" applyFill="1" applyBorder="1" applyAlignment="1">
      <alignment horizontal="left" vertical="center"/>
    </xf>
    <xf numFmtId="0" fontId="9" fillId="4" borderId="17" xfId="0" applyFont="1" applyFill="1" applyBorder="1" applyAlignment="1">
      <alignment horizontal="left"/>
    </xf>
    <xf numFmtId="0" fontId="9" fillId="4" borderId="17" xfId="0" applyFont="1" applyFill="1" applyBorder="1" applyAlignment="1">
      <alignment vertical="center" wrapText="1"/>
    </xf>
    <xf numFmtId="167" fontId="9" fillId="4" borderId="17" xfId="0" applyNumberFormat="1" applyFont="1" applyFill="1" applyBorder="1" applyAlignment="1">
      <alignment horizontal="right"/>
    </xf>
    <xf numFmtId="0" fontId="9" fillId="4" borderId="17" xfId="0" applyFont="1" applyFill="1" applyBorder="1" applyAlignment="1">
      <alignment horizontal="center"/>
    </xf>
    <xf numFmtId="0" fontId="9" fillId="4" borderId="18" xfId="0" applyFont="1" applyFill="1" applyBorder="1" applyAlignment="1">
      <alignment horizontal="center"/>
    </xf>
    <xf numFmtId="0" fontId="9" fillId="14" borderId="19" xfId="0" applyFont="1" applyFill="1" applyBorder="1" applyAlignment="1">
      <alignment horizontal="right"/>
    </xf>
    <xf numFmtId="0" fontId="9" fillId="14" borderId="19" xfId="0" applyFont="1" applyFill="1" applyBorder="1"/>
    <xf numFmtId="0" fontId="9" fillId="14" borderId="19" xfId="0" applyFont="1" applyFill="1" applyBorder="1" applyAlignment="1">
      <alignment horizontal="left" vertical="center"/>
    </xf>
    <xf numFmtId="0" fontId="9" fillId="14" borderId="19" xfId="0" applyFont="1" applyFill="1" applyBorder="1" applyAlignment="1">
      <alignment horizontal="left"/>
    </xf>
    <xf numFmtId="167" fontId="9" fillId="14" borderId="19" xfId="0" applyNumberFormat="1" applyFont="1" applyFill="1" applyBorder="1" applyAlignment="1">
      <alignment horizontal="right" vertical="center" wrapText="1"/>
    </xf>
    <xf numFmtId="0" fontId="9" fillId="14" borderId="19" xfId="0" applyFont="1" applyFill="1" applyBorder="1" applyAlignment="1">
      <alignment horizontal="center"/>
    </xf>
    <xf numFmtId="0" fontId="9" fillId="14" borderId="20" xfId="0" applyFont="1" applyFill="1" applyBorder="1" applyAlignment="1">
      <alignment horizontal="center" vertical="center"/>
    </xf>
    <xf numFmtId="0" fontId="9" fillId="7" borderId="0" xfId="0" applyFont="1" applyFill="1" applyAlignment="1">
      <alignment vertical="center" wrapText="1"/>
    </xf>
    <xf numFmtId="167" fontId="9" fillId="7" borderId="0" xfId="0" applyNumberFormat="1" applyFont="1" applyFill="1"/>
    <xf numFmtId="0" fontId="9" fillId="7" borderId="0" xfId="0" applyFont="1" applyFill="1" applyAlignment="1">
      <alignment horizontal="center"/>
    </xf>
    <xf numFmtId="0" fontId="9" fillId="7" borderId="0" xfId="0" applyFont="1" applyFill="1" applyAlignment="1">
      <alignment horizontal="left"/>
    </xf>
    <xf numFmtId="0" fontId="9" fillId="3" borderId="1" xfId="0" applyFont="1" applyFill="1" applyBorder="1" applyAlignment="1">
      <alignment horizontal="left" vertical="center" wrapText="1"/>
    </xf>
    <xf numFmtId="0" fontId="9" fillId="3" borderId="16" xfId="0" applyFont="1" applyFill="1" applyBorder="1" applyAlignment="1">
      <alignment horizontal="center" vertical="center"/>
    </xf>
    <xf numFmtId="0" fontId="9" fillId="14" borderId="1" xfId="0" applyFont="1" applyFill="1" applyBorder="1" applyAlignment="1">
      <alignment horizontal="right"/>
    </xf>
    <xf numFmtId="0" fontId="9" fillId="14" borderId="1" xfId="0" applyFont="1" applyFill="1" applyBorder="1"/>
    <xf numFmtId="0" fontId="9" fillId="14" borderId="1" xfId="0" applyFont="1" applyFill="1" applyBorder="1" applyAlignment="1">
      <alignment horizontal="left" vertical="center"/>
    </xf>
    <xf numFmtId="0" fontId="9" fillId="14" borderId="1" xfId="0" applyFont="1" applyFill="1" applyBorder="1" applyAlignment="1">
      <alignment horizontal="left"/>
    </xf>
    <xf numFmtId="0" fontId="9" fillId="14" borderId="1" xfId="0" applyFont="1" applyFill="1" applyBorder="1" applyAlignment="1">
      <alignment horizontal="left" vertical="center" wrapText="1"/>
    </xf>
    <xf numFmtId="167" fontId="9" fillId="14" borderId="1" xfId="0" applyNumberFormat="1" applyFont="1" applyFill="1" applyBorder="1" applyAlignment="1">
      <alignment horizontal="right"/>
    </xf>
    <xf numFmtId="0" fontId="9" fillId="14" borderId="1" xfId="0" applyFont="1" applyFill="1" applyBorder="1" applyAlignment="1">
      <alignment horizontal="center"/>
    </xf>
    <xf numFmtId="0" fontId="9" fillId="14" borderId="16" xfId="0" applyFont="1" applyFill="1" applyBorder="1" applyAlignment="1">
      <alignment horizontal="center" vertical="center"/>
    </xf>
    <xf numFmtId="0" fontId="9" fillId="14" borderId="1" xfId="0" applyFont="1" applyFill="1" applyBorder="1" applyAlignment="1">
      <alignment horizontal="right" vertical="center"/>
    </xf>
    <xf numFmtId="0" fontId="9" fillId="7" borderId="1" xfId="0" applyFont="1" applyFill="1" applyBorder="1"/>
    <xf numFmtId="167" fontId="9" fillId="14" borderId="1" xfId="0" applyNumberFormat="1" applyFont="1" applyFill="1" applyBorder="1" applyAlignment="1">
      <alignment horizontal="right" vertical="center" wrapText="1"/>
    </xf>
    <xf numFmtId="0" fontId="9" fillId="14" borderId="1" xfId="0" applyFont="1" applyFill="1" applyBorder="1" applyAlignment="1">
      <alignment horizontal="center" vertical="center" wrapText="1"/>
    </xf>
    <xf numFmtId="0" fontId="9" fillId="14" borderId="16" xfId="0" applyFont="1" applyFill="1" applyBorder="1" applyAlignment="1">
      <alignment horizontal="center" vertical="center" wrapText="1"/>
    </xf>
    <xf numFmtId="0" fontId="11" fillId="14" borderId="1" xfId="0" applyFont="1" applyFill="1" applyBorder="1" applyAlignment="1">
      <alignment horizontal="right" vertical="center"/>
    </xf>
    <xf numFmtId="0" fontId="11" fillId="14" borderId="1" xfId="0" applyFont="1" applyFill="1" applyBorder="1" applyAlignment="1">
      <alignment horizontal="left" vertical="center"/>
    </xf>
    <xf numFmtId="0" fontId="11" fillId="14" borderId="1" xfId="0" applyFont="1" applyFill="1" applyBorder="1" applyAlignment="1">
      <alignment horizontal="left" vertical="center" wrapText="1"/>
    </xf>
    <xf numFmtId="167" fontId="11" fillId="14" borderId="1" xfId="0" applyNumberFormat="1" applyFont="1" applyFill="1" applyBorder="1" applyAlignment="1">
      <alignment horizontal="right" vertical="center" wrapText="1"/>
    </xf>
    <xf numFmtId="0" fontId="9" fillId="14" borderId="17" xfId="0" applyFont="1" applyFill="1" applyBorder="1" applyAlignment="1">
      <alignment horizontal="right" vertical="center"/>
    </xf>
    <xf numFmtId="0" fontId="9" fillId="14" borderId="17" xfId="0" applyFont="1" applyFill="1" applyBorder="1" applyAlignment="1">
      <alignment horizontal="left" vertical="center"/>
    </xf>
    <xf numFmtId="0" fontId="9" fillId="14" borderId="17" xfId="0" applyFont="1" applyFill="1" applyBorder="1"/>
    <xf numFmtId="0" fontId="9" fillId="14" borderId="17" xfId="0" applyFont="1" applyFill="1" applyBorder="1" applyAlignment="1">
      <alignment horizontal="left" vertical="center" wrapText="1"/>
    </xf>
    <xf numFmtId="167" fontId="9" fillId="14" borderId="17" xfId="0" applyNumberFormat="1" applyFont="1" applyFill="1" applyBorder="1" applyAlignment="1">
      <alignment horizontal="right" vertical="center" wrapText="1"/>
    </xf>
    <xf numFmtId="0" fontId="9" fillId="14" borderId="17" xfId="0" applyFont="1" applyFill="1" applyBorder="1" applyAlignment="1">
      <alignment horizontal="center" vertical="center" wrapText="1"/>
    </xf>
    <xf numFmtId="0" fontId="9" fillId="14" borderId="18" xfId="0" applyFont="1" applyFill="1" applyBorder="1" applyAlignment="1">
      <alignment horizontal="center" vertical="center"/>
    </xf>
    <xf numFmtId="0" fontId="12" fillId="15" borderId="19" xfId="0" applyFont="1" applyFill="1" applyBorder="1" applyAlignment="1">
      <alignment horizontal="right" vertical="center"/>
    </xf>
    <xf numFmtId="0" fontId="12" fillId="15" borderId="19" xfId="0" applyFont="1" applyFill="1" applyBorder="1" applyAlignment="1">
      <alignment horizontal="left" vertical="center"/>
    </xf>
    <xf numFmtId="0" fontId="12" fillId="15" borderId="19" xfId="0" applyFont="1" applyFill="1" applyBorder="1" applyAlignment="1">
      <alignment horizontal="left" vertical="center" wrapText="1"/>
    </xf>
    <xf numFmtId="167" fontId="12" fillId="15" borderId="19" xfId="0" applyNumberFormat="1" applyFont="1" applyFill="1" applyBorder="1" applyAlignment="1">
      <alignment horizontal="right" vertical="center" wrapText="1"/>
    </xf>
    <xf numFmtId="0" fontId="12" fillId="15" borderId="19" xfId="0" applyFont="1" applyFill="1" applyBorder="1" applyAlignment="1">
      <alignment horizontal="center" vertical="center" wrapText="1"/>
    </xf>
    <xf numFmtId="0" fontId="12" fillId="15" borderId="20" xfId="0" applyFont="1" applyFill="1" applyBorder="1" applyAlignment="1">
      <alignment horizontal="center" vertical="center"/>
    </xf>
    <xf numFmtId="0" fontId="12" fillId="15" borderId="1" xfId="0" applyFont="1" applyFill="1" applyBorder="1" applyAlignment="1">
      <alignment horizontal="right" vertical="center"/>
    </xf>
    <xf numFmtId="0" fontId="12" fillId="15" borderId="1" xfId="0" applyFont="1" applyFill="1" applyBorder="1" applyAlignment="1">
      <alignment horizontal="left" vertical="center"/>
    </xf>
    <xf numFmtId="0" fontId="12" fillId="15" borderId="1" xfId="0" applyFont="1" applyFill="1" applyBorder="1" applyAlignment="1">
      <alignment horizontal="left" vertical="center" wrapText="1"/>
    </xf>
    <xf numFmtId="167" fontId="12" fillId="15" borderId="1" xfId="0" applyNumberFormat="1" applyFont="1" applyFill="1" applyBorder="1" applyAlignment="1">
      <alignment horizontal="right" vertical="center" wrapText="1"/>
    </xf>
    <xf numFmtId="0" fontId="12" fillId="15" borderId="1" xfId="0" applyFont="1" applyFill="1" applyBorder="1" applyAlignment="1">
      <alignment horizontal="center" vertical="center" wrapText="1"/>
    </xf>
    <xf numFmtId="0" fontId="12" fillId="15" borderId="16" xfId="0" applyFont="1" applyFill="1" applyBorder="1" applyAlignment="1">
      <alignment horizontal="center" vertical="center"/>
    </xf>
    <xf numFmtId="0" fontId="12" fillId="15" borderId="0" xfId="0" applyFont="1" applyFill="1" applyAlignment="1">
      <alignment horizontal="right" vertical="center"/>
    </xf>
    <xf numFmtId="0" fontId="12" fillId="15" borderId="0" xfId="0" applyFont="1" applyFill="1" applyAlignment="1">
      <alignment horizontal="left" vertical="center"/>
    </xf>
    <xf numFmtId="0" fontId="12" fillId="15" borderId="16" xfId="0" applyFont="1" applyFill="1" applyBorder="1" applyAlignment="1">
      <alignment horizontal="center" vertical="center" wrapText="1"/>
    </xf>
    <xf numFmtId="167" fontId="12" fillId="15" borderId="21" xfId="0" applyNumberFormat="1" applyFont="1" applyFill="1" applyBorder="1" applyAlignment="1">
      <alignment horizontal="right" vertical="center" wrapText="1"/>
    </xf>
    <xf numFmtId="0" fontId="12" fillId="15" borderId="1" xfId="0" applyFont="1" applyFill="1" applyBorder="1" applyAlignment="1">
      <alignment horizontal="right"/>
    </xf>
    <xf numFmtId="0" fontId="12" fillId="15" borderId="1" xfId="0" applyFont="1" applyFill="1" applyBorder="1"/>
    <xf numFmtId="167" fontId="12" fillId="15" borderId="1" xfId="0" applyNumberFormat="1" applyFont="1" applyFill="1" applyBorder="1" applyAlignment="1">
      <alignment horizontal="right"/>
    </xf>
    <xf numFmtId="0" fontId="12" fillId="15" borderId="1" xfId="0" applyFont="1" applyFill="1" applyBorder="1" applyAlignment="1">
      <alignment horizontal="center"/>
    </xf>
    <xf numFmtId="0" fontId="12" fillId="15" borderId="16" xfId="0" applyFont="1" applyFill="1" applyBorder="1" applyAlignment="1">
      <alignment horizontal="center"/>
    </xf>
    <xf numFmtId="0" fontId="12" fillId="13" borderId="1" xfId="0" applyFont="1" applyFill="1" applyBorder="1"/>
    <xf numFmtId="0" fontId="9" fillId="15" borderId="1" xfId="0" applyFont="1" applyFill="1" applyBorder="1" applyAlignment="1">
      <alignment horizontal="left" vertical="center"/>
    </xf>
    <xf numFmtId="0" fontId="12" fillId="15" borderId="17" xfId="0" applyFont="1" applyFill="1" applyBorder="1" applyAlignment="1">
      <alignment horizontal="right"/>
    </xf>
    <xf numFmtId="0" fontId="12" fillId="15" borderId="17" xfId="0" applyFont="1" applyFill="1" applyBorder="1"/>
    <xf numFmtId="0" fontId="12" fillId="13" borderId="17" xfId="0" applyFont="1" applyFill="1" applyBorder="1"/>
    <xf numFmtId="0" fontId="9" fillId="15" borderId="17" xfId="0" applyFont="1" applyFill="1" applyBorder="1" applyAlignment="1">
      <alignment horizontal="left" vertical="center"/>
    </xf>
    <xf numFmtId="0" fontId="12" fillId="15" borderId="17" xfId="0" applyFont="1" applyFill="1" applyBorder="1" applyAlignment="1">
      <alignment horizontal="left" vertical="center" wrapText="1"/>
    </xf>
    <xf numFmtId="167" fontId="12" fillId="15" borderId="17" xfId="0" applyNumberFormat="1" applyFont="1" applyFill="1" applyBorder="1" applyAlignment="1">
      <alignment horizontal="right"/>
    </xf>
    <xf numFmtId="0" fontId="12" fillId="15" borderId="17" xfId="0" applyFont="1" applyFill="1" applyBorder="1" applyAlignment="1">
      <alignment horizontal="center"/>
    </xf>
    <xf numFmtId="0" fontId="12" fillId="15" borderId="18" xfId="0" applyFont="1" applyFill="1" applyBorder="1" applyAlignment="1">
      <alignment horizontal="center"/>
    </xf>
    <xf numFmtId="0" fontId="9" fillId="16" borderId="19" xfId="0" applyFont="1" applyFill="1" applyBorder="1" applyAlignment="1">
      <alignment horizontal="right"/>
    </xf>
    <xf numFmtId="0" fontId="9" fillId="16" borderId="19" xfId="0" applyFont="1" applyFill="1" applyBorder="1" applyAlignment="1">
      <alignment horizontal="left"/>
    </xf>
    <xf numFmtId="0" fontId="9" fillId="13" borderId="19" xfId="0" applyFont="1" applyFill="1" applyBorder="1" applyAlignment="1">
      <alignment horizontal="left"/>
    </xf>
    <xf numFmtId="0" fontId="9" fillId="16" borderId="19" xfId="0" applyFont="1" applyFill="1" applyBorder="1" applyAlignment="1">
      <alignment horizontal="left" vertical="center"/>
    </xf>
    <xf numFmtId="166" fontId="9" fillId="16" borderId="19" xfId="0" applyNumberFormat="1" applyFont="1" applyFill="1" applyBorder="1" applyAlignment="1">
      <alignment horizontal="right"/>
    </xf>
    <xf numFmtId="0" fontId="9" fillId="16" borderId="19" xfId="0" applyFont="1" applyFill="1" applyBorder="1" applyAlignment="1">
      <alignment horizontal="center"/>
    </xf>
    <xf numFmtId="0" fontId="9" fillId="16" borderId="20" xfId="0" applyFont="1" applyFill="1" applyBorder="1" applyAlignment="1">
      <alignment horizontal="center"/>
    </xf>
    <xf numFmtId="0" fontId="9" fillId="16" borderId="1" xfId="0" applyFont="1" applyFill="1" applyBorder="1" applyAlignment="1">
      <alignment horizontal="right"/>
    </xf>
    <xf numFmtId="0" fontId="9" fillId="16" borderId="1" xfId="0" applyFont="1" applyFill="1" applyBorder="1" applyAlignment="1">
      <alignment horizontal="left"/>
    </xf>
    <xf numFmtId="0" fontId="9" fillId="13" borderId="1" xfId="0" applyFont="1" applyFill="1" applyBorder="1" applyAlignment="1">
      <alignment horizontal="left"/>
    </xf>
    <xf numFmtId="0" fontId="9" fillId="16" borderId="1" xfId="0" applyFont="1" applyFill="1" applyBorder="1" applyAlignment="1">
      <alignment horizontal="left" vertical="center"/>
    </xf>
    <xf numFmtId="166" fontId="9" fillId="16" borderId="1" xfId="0" applyNumberFormat="1" applyFont="1" applyFill="1" applyBorder="1" applyAlignment="1">
      <alignment horizontal="right"/>
    </xf>
    <xf numFmtId="0" fontId="9" fillId="16" borderId="1" xfId="0" applyFont="1" applyFill="1" applyBorder="1" applyAlignment="1">
      <alignment horizontal="center"/>
    </xf>
    <xf numFmtId="0" fontId="9" fillId="16" borderId="16" xfId="0" applyFont="1" applyFill="1" applyBorder="1" applyAlignment="1">
      <alignment horizontal="center"/>
    </xf>
    <xf numFmtId="0" fontId="12" fillId="16" borderId="1" xfId="0" applyFont="1" applyFill="1" applyBorder="1" applyAlignment="1">
      <alignment horizontal="left" vertical="center"/>
    </xf>
    <xf numFmtId="0" fontId="11" fillId="16" borderId="1" xfId="0" applyFont="1" applyFill="1" applyBorder="1" applyAlignment="1">
      <alignment horizontal="right" vertical="center"/>
    </xf>
    <xf numFmtId="0" fontId="11" fillId="16" borderId="1" xfId="0" applyFont="1" applyFill="1" applyBorder="1" applyAlignment="1">
      <alignment horizontal="left" vertical="center"/>
    </xf>
    <xf numFmtId="0" fontId="9" fillId="16" borderId="1" xfId="0" applyFont="1" applyFill="1" applyBorder="1" applyAlignment="1">
      <alignment horizontal="right" vertical="center"/>
    </xf>
    <xf numFmtId="0" fontId="9" fillId="16" borderId="1" xfId="0" applyFont="1" applyFill="1" applyBorder="1" applyAlignment="1">
      <alignment horizontal="left" vertical="center" wrapText="1"/>
    </xf>
    <xf numFmtId="0" fontId="9" fillId="16" borderId="1" xfId="0" applyFont="1" applyFill="1" applyBorder="1" applyAlignment="1">
      <alignment horizontal="center" vertical="center" wrapText="1"/>
    </xf>
    <xf numFmtId="0" fontId="9" fillId="16" borderId="16" xfId="0" applyFont="1" applyFill="1" applyBorder="1" applyAlignment="1">
      <alignment horizontal="center" vertical="center"/>
    </xf>
    <xf numFmtId="0" fontId="9" fillId="16" borderId="17" xfId="0" applyFont="1" applyFill="1" applyBorder="1" applyAlignment="1">
      <alignment horizontal="right" vertical="center"/>
    </xf>
    <xf numFmtId="0" fontId="9" fillId="16" borderId="17" xfId="0" applyFont="1" applyFill="1" applyBorder="1" applyAlignment="1">
      <alignment horizontal="left" vertical="center"/>
    </xf>
    <xf numFmtId="0" fontId="9" fillId="16" borderId="17" xfId="0" applyFont="1" applyFill="1" applyBorder="1" applyAlignment="1">
      <alignment horizontal="left"/>
    </xf>
    <xf numFmtId="0" fontId="9" fillId="16" borderId="17" xfId="0" applyFont="1" applyFill="1" applyBorder="1" applyAlignment="1">
      <alignment horizontal="left" vertical="center" wrapText="1"/>
    </xf>
    <xf numFmtId="166" fontId="9" fillId="16" borderId="17" xfId="0" applyNumberFormat="1" applyFont="1" applyFill="1" applyBorder="1" applyAlignment="1">
      <alignment horizontal="right"/>
    </xf>
    <xf numFmtId="0" fontId="9" fillId="16" borderId="17" xfId="0" applyFont="1" applyFill="1" applyBorder="1" applyAlignment="1">
      <alignment horizontal="center" vertical="center" wrapText="1"/>
    </xf>
    <xf numFmtId="0" fontId="9" fillId="16" borderId="18" xfId="0" applyFont="1" applyFill="1" applyBorder="1" applyAlignment="1">
      <alignment horizontal="center" vertical="center"/>
    </xf>
    <xf numFmtId="0" fontId="9" fillId="17" borderId="3" xfId="0" applyFont="1" applyFill="1" applyBorder="1" applyAlignment="1">
      <alignment horizontal="right" vertical="center"/>
    </xf>
    <xf numFmtId="0" fontId="9" fillId="17" borderId="3" xfId="0" applyFont="1" applyFill="1" applyBorder="1" applyAlignment="1">
      <alignment horizontal="left" vertical="center"/>
    </xf>
    <xf numFmtId="0" fontId="9" fillId="17" borderId="3" xfId="0" applyFont="1" applyFill="1" applyBorder="1" applyAlignment="1">
      <alignment horizontal="left" vertical="center" wrapText="1"/>
    </xf>
    <xf numFmtId="0" fontId="9" fillId="17" borderId="3" xfId="0" applyFont="1" applyFill="1" applyBorder="1"/>
    <xf numFmtId="166" fontId="9" fillId="17" borderId="3" xfId="0" applyNumberFormat="1" applyFont="1" applyFill="1" applyBorder="1" applyAlignment="1">
      <alignment horizontal="right" vertical="center"/>
    </xf>
    <xf numFmtId="0" fontId="9" fillId="17" borderId="3" xfId="0" applyFont="1" applyFill="1" applyBorder="1" applyAlignment="1">
      <alignment horizontal="center"/>
    </xf>
    <xf numFmtId="0" fontId="9" fillId="17" borderId="1" xfId="0" applyFont="1" applyFill="1" applyBorder="1" applyAlignment="1">
      <alignment horizontal="right" vertical="center"/>
    </xf>
    <xf numFmtId="0" fontId="9" fillId="17" borderId="1" xfId="0" applyFont="1" applyFill="1" applyBorder="1" applyAlignment="1">
      <alignment horizontal="left" vertical="center"/>
    </xf>
    <xf numFmtId="0" fontId="9" fillId="17" borderId="1" xfId="0" applyFont="1" applyFill="1" applyBorder="1" applyAlignment="1">
      <alignment horizontal="left" vertical="center" wrapText="1"/>
    </xf>
    <xf numFmtId="0" fontId="9" fillId="17" borderId="1" xfId="0" applyFont="1" applyFill="1" applyBorder="1"/>
    <xf numFmtId="166" fontId="9" fillId="17" borderId="1" xfId="0" applyNumberFormat="1" applyFont="1" applyFill="1" applyBorder="1" applyAlignment="1">
      <alignment horizontal="right" vertical="center"/>
    </xf>
    <xf numFmtId="0" fontId="9" fillId="17" borderId="1" xfId="0" applyFont="1" applyFill="1" applyBorder="1" applyAlignment="1">
      <alignment horizontal="center"/>
    </xf>
    <xf numFmtId="0" fontId="9" fillId="17" borderId="17" xfId="0" applyFont="1" applyFill="1" applyBorder="1" applyAlignment="1">
      <alignment horizontal="right" vertical="center"/>
    </xf>
    <xf numFmtId="0" fontId="9" fillId="17" borderId="17" xfId="0" applyFont="1" applyFill="1" applyBorder="1" applyAlignment="1">
      <alignment horizontal="left" vertical="center"/>
    </xf>
    <xf numFmtId="0" fontId="9" fillId="17" borderId="17" xfId="0" applyFont="1" applyFill="1" applyBorder="1" applyAlignment="1">
      <alignment horizontal="left" vertical="center" wrapText="1"/>
    </xf>
    <xf numFmtId="0" fontId="9" fillId="17" borderId="17" xfId="0" applyFont="1" applyFill="1" applyBorder="1"/>
    <xf numFmtId="166" fontId="9" fillId="17" borderId="17" xfId="0" applyNumberFormat="1" applyFont="1" applyFill="1" applyBorder="1" applyAlignment="1">
      <alignment horizontal="right" vertical="center"/>
    </xf>
    <xf numFmtId="0" fontId="9" fillId="17" borderId="17" xfId="0" applyFont="1" applyFill="1" applyBorder="1" applyAlignment="1">
      <alignment horizontal="center"/>
    </xf>
    <xf numFmtId="0" fontId="9" fillId="6" borderId="1" xfId="0" applyFont="1" applyFill="1" applyBorder="1" applyAlignment="1">
      <alignment horizontal="right" vertical="center"/>
    </xf>
    <xf numFmtId="0" fontId="9" fillId="6" borderId="1" xfId="0" applyFont="1" applyFill="1" applyBorder="1" applyAlignment="1">
      <alignment horizontal="left" vertical="center"/>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xf>
    <xf numFmtId="166" fontId="9" fillId="6" borderId="1" xfId="0" applyNumberFormat="1" applyFont="1" applyFill="1" applyBorder="1" applyAlignment="1">
      <alignment horizontal="right" vertical="center"/>
    </xf>
    <xf numFmtId="0" fontId="9" fillId="6" borderId="1" xfId="0" applyFont="1" applyFill="1" applyBorder="1" applyAlignment="1">
      <alignment horizontal="center"/>
    </xf>
    <xf numFmtId="0" fontId="9" fillId="6" borderId="4" xfId="0" applyFont="1" applyFill="1" applyBorder="1" applyAlignment="1">
      <alignment horizontal="center"/>
    </xf>
    <xf numFmtId="0" fontId="9" fillId="7" borderId="0" xfId="0" applyFont="1" applyFill="1" applyAlignment="1">
      <alignment horizontal="center" vertical="center" wrapText="1"/>
    </xf>
    <xf numFmtId="166" fontId="9" fillId="6" borderId="1" xfId="0" applyNumberFormat="1" applyFont="1" applyFill="1" applyBorder="1" applyAlignment="1">
      <alignment horizontal="right"/>
    </xf>
    <xf numFmtId="0" fontId="9" fillId="6" borderId="1" xfId="0" applyFont="1" applyFill="1" applyBorder="1" applyAlignment="1">
      <alignment horizontal="center" vertical="center" wrapText="1"/>
    </xf>
    <xf numFmtId="0" fontId="9" fillId="6" borderId="4" xfId="0" applyFont="1" applyFill="1" applyBorder="1" applyAlignment="1">
      <alignment horizontal="center" vertical="center"/>
    </xf>
    <xf numFmtId="166" fontId="13" fillId="6" borderId="1" xfId="0" applyNumberFormat="1" applyFont="1" applyFill="1" applyBorder="1" applyAlignment="1">
      <alignment horizontal="right"/>
    </xf>
    <xf numFmtId="0" fontId="9" fillId="6" borderId="1" xfId="0" applyFont="1" applyFill="1" applyBorder="1"/>
    <xf numFmtId="0" fontId="9" fillId="7" borderId="1" xfId="0" applyFont="1" applyFill="1" applyBorder="1" applyAlignment="1">
      <alignment horizontal="left" vertical="center"/>
    </xf>
    <xf numFmtId="166" fontId="13" fillId="7" borderId="1" xfId="0" applyNumberFormat="1" applyFont="1" applyFill="1" applyBorder="1" applyAlignment="1">
      <alignment horizontal="right"/>
    </xf>
    <xf numFmtId="0" fontId="9" fillId="18" borderId="1" xfId="0" applyFont="1" applyFill="1" applyBorder="1" applyAlignment="1">
      <alignment horizontal="right" vertical="center"/>
    </xf>
    <xf numFmtId="0" fontId="9" fillId="18" borderId="1" xfId="0" applyFont="1" applyFill="1" applyBorder="1"/>
    <xf numFmtId="0" fontId="9" fillId="18" borderId="1" xfId="0" applyFont="1" applyFill="1" applyBorder="1" applyAlignment="1">
      <alignment horizontal="center"/>
    </xf>
    <xf numFmtId="0" fontId="9" fillId="18" borderId="1" xfId="0" applyFont="1" applyFill="1" applyBorder="1" applyAlignment="1">
      <alignment horizontal="center" vertical="center"/>
    </xf>
    <xf numFmtId="167" fontId="9" fillId="18" borderId="1" xfId="0" applyNumberFormat="1" applyFont="1" applyFill="1" applyBorder="1"/>
    <xf numFmtId="167" fontId="13" fillId="18" borderId="1" xfId="0" applyNumberFormat="1" applyFont="1" applyFill="1" applyBorder="1"/>
    <xf numFmtId="0" fontId="9" fillId="7" borderId="0" xfId="0" applyFont="1" applyFill="1" applyAlignment="1">
      <alignment horizontal="right" vertical="center"/>
    </xf>
    <xf numFmtId="0" fontId="9" fillId="7" borderId="0" xfId="0" applyFont="1" applyFill="1" applyAlignment="1">
      <alignment horizontal="left" vertical="center"/>
    </xf>
    <xf numFmtId="0" fontId="9" fillId="7" borderId="0" xfId="0" applyFont="1" applyFill="1" applyAlignment="1">
      <alignment horizontal="left" vertical="center" wrapText="1"/>
    </xf>
    <xf numFmtId="166" fontId="9" fillId="7" borderId="0" xfId="0" applyNumberFormat="1" applyFont="1" applyFill="1" applyAlignment="1">
      <alignment horizontal="right" vertical="center"/>
    </xf>
    <xf numFmtId="0" fontId="10" fillId="0" borderId="0" xfId="0" applyFont="1" applyAlignment="1">
      <alignment horizontal="right" vertical="center"/>
    </xf>
    <xf numFmtId="0" fontId="10" fillId="0" borderId="0" xfId="0" applyFont="1" applyAlignment="1">
      <alignment horizontal="left" vertical="center"/>
    </xf>
    <xf numFmtId="0" fontId="14" fillId="0" borderId="0" xfId="0" applyFont="1"/>
    <xf numFmtId="0" fontId="14" fillId="0" borderId="0" xfId="0" applyFont="1" applyAlignment="1">
      <alignment horizontal="right"/>
    </xf>
    <xf numFmtId="0" fontId="14" fillId="0" borderId="0" xfId="0" applyFont="1" applyAlignment="1">
      <alignment horizontal="left" vertical="center"/>
    </xf>
    <xf numFmtId="0" fontId="14" fillId="0" borderId="0" xfId="0" applyFont="1" applyAlignment="1">
      <alignment horizontal="center"/>
    </xf>
    <xf numFmtId="0" fontId="14" fillId="0" borderId="0" xfId="0" applyFont="1" applyAlignment="1">
      <alignment horizontal="left"/>
    </xf>
    <xf numFmtId="166" fontId="14" fillId="0" borderId="0" xfId="0" applyNumberFormat="1" applyFont="1" applyAlignment="1">
      <alignment horizontal="left" vertical="center"/>
    </xf>
    <xf numFmtId="166" fontId="14" fillId="0" borderId="0" xfId="0" applyNumberFormat="1" applyFont="1" applyAlignment="1">
      <alignment horizontal="center"/>
    </xf>
    <xf numFmtId="0" fontId="9" fillId="0" borderId="0" xfId="0" applyFont="1" applyAlignment="1">
      <alignment horizontal="right" indent="1"/>
    </xf>
    <xf numFmtId="0" fontId="14" fillId="0" borderId="0" xfId="0" applyFont="1" applyAlignment="1">
      <alignment horizontal="left" indent="1"/>
    </xf>
    <xf numFmtId="0" fontId="9" fillId="0" borderId="0" xfId="0" applyFont="1" applyAlignment="1">
      <alignment horizontal="right" indent="2"/>
    </xf>
    <xf numFmtId="0" fontId="14" fillId="0" borderId="0" xfId="0" applyFont="1" applyAlignment="1">
      <alignment horizontal="left" indent="2"/>
    </xf>
    <xf numFmtId="0" fontId="14" fillId="3" borderId="0" xfId="0" applyFont="1" applyFill="1" applyAlignment="1">
      <alignment horizontal="left" indent="1"/>
    </xf>
    <xf numFmtId="0" fontId="14" fillId="3" borderId="0" xfId="0" applyFont="1" applyFill="1" applyAlignment="1">
      <alignment horizontal="right"/>
    </xf>
    <xf numFmtId="166" fontId="14" fillId="3" borderId="0" xfId="0" applyNumberFormat="1" applyFont="1" applyFill="1" applyAlignment="1">
      <alignment horizont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7"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5" borderId="1" xfId="0" applyFont="1" applyFill="1" applyBorder="1" applyAlignment="1">
      <alignment horizontal="left" vertical="center" wrapText="1"/>
    </xf>
    <xf numFmtId="0" fontId="5" fillId="20" borderId="1" xfId="0" applyFont="1" applyFill="1" applyBorder="1" applyAlignment="1">
      <alignment horizontal="center" vertical="center" wrapText="1"/>
    </xf>
    <xf numFmtId="0" fontId="5" fillId="21" borderId="1" xfId="0" applyFont="1" applyFill="1" applyBorder="1" applyAlignment="1">
      <alignment horizontal="center" vertical="center" wrapText="1"/>
    </xf>
    <xf numFmtId="0" fontId="4" fillId="21" borderId="1" xfId="0" applyFont="1" applyFill="1" applyBorder="1" applyAlignment="1">
      <alignment horizontal="left" vertical="center" wrapText="1"/>
    </xf>
    <xf numFmtId="0" fontId="5" fillId="22"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1" xfId="0" applyFont="1" applyFill="1" applyBorder="1" applyAlignment="1">
      <alignment horizontal="center" wrapText="1"/>
    </xf>
    <xf numFmtId="0" fontId="5" fillId="23" borderId="1" xfId="0" applyFont="1" applyFill="1" applyBorder="1" applyAlignment="1">
      <alignment horizontal="left" vertical="center" wrapText="1"/>
    </xf>
    <xf numFmtId="0" fontId="5" fillId="24" borderId="1" xfId="0" applyFont="1" applyFill="1" applyBorder="1" applyAlignment="1">
      <alignment horizontal="left" vertical="center" wrapText="1"/>
    </xf>
    <xf numFmtId="0" fontId="5" fillId="25" borderId="1" xfId="0" applyFont="1" applyFill="1" applyBorder="1" applyAlignment="1">
      <alignment horizontal="left" vertical="center" wrapText="1"/>
    </xf>
    <xf numFmtId="0" fontId="5" fillId="21"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26" borderId="1" xfId="0" applyFont="1" applyFill="1" applyBorder="1" applyAlignment="1">
      <alignment horizontal="center" vertical="center" wrapText="1"/>
    </xf>
    <xf numFmtId="0" fontId="15" fillId="27" borderId="1" xfId="0" applyFont="1" applyFill="1" applyBorder="1" applyAlignment="1">
      <alignment horizontal="center" vertical="center" wrapText="1"/>
    </xf>
    <xf numFmtId="0" fontId="16" fillId="27" borderId="1" xfId="0" applyFont="1" applyFill="1" applyBorder="1" applyAlignment="1">
      <alignment horizontal="left" vertical="center" wrapText="1"/>
    </xf>
    <xf numFmtId="0" fontId="0" fillId="0" borderId="0" xfId="0" applyAlignment="1">
      <alignment horizontal="center"/>
    </xf>
    <xf numFmtId="0" fontId="5" fillId="28"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 fillId="6" borderId="1" xfId="0" applyFont="1" applyFill="1" applyBorder="1" applyAlignment="1">
      <alignment horizontal="left" vertical="center" wrapText="1"/>
    </xf>
    <xf numFmtId="0" fontId="0" fillId="0" borderId="0" xfId="0" applyAlignment="1">
      <alignment horizontal="right"/>
    </xf>
    <xf numFmtId="0" fontId="5" fillId="0" borderId="0" xfId="0" applyFont="1" applyAlignment="1">
      <alignment horizontal="center"/>
    </xf>
    <xf numFmtId="0" fontId="5" fillId="29" borderId="1" xfId="0" applyFont="1" applyFill="1" applyBorder="1" applyAlignment="1">
      <alignment horizontal="left" vertical="center" wrapText="1"/>
    </xf>
    <xf numFmtId="0" fontId="5" fillId="30" borderId="1" xfId="0" applyFont="1" applyFill="1" applyBorder="1" applyAlignment="1">
      <alignment horizontal="left" vertical="center" wrapText="1"/>
    </xf>
    <xf numFmtId="0" fontId="15" fillId="21" borderId="1" xfId="0" applyFont="1" applyFill="1" applyBorder="1" applyAlignment="1">
      <alignment horizontal="center" vertical="center" wrapText="1"/>
    </xf>
    <xf numFmtId="0" fontId="15" fillId="21" borderId="1" xfId="0" applyFont="1" applyFill="1" applyBorder="1" applyAlignment="1">
      <alignment horizontal="left" vertical="center" wrapText="1"/>
    </xf>
    <xf numFmtId="0" fontId="16" fillId="21" borderId="1"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27" borderId="1" xfId="0" applyFont="1" applyFill="1" applyBorder="1" applyAlignment="1">
      <alignment horizontal="center" vertical="center" wrapText="1"/>
    </xf>
    <xf numFmtId="0" fontId="4" fillId="27" borderId="1" xfId="0" applyFont="1" applyFill="1" applyBorder="1" applyAlignment="1">
      <alignment horizontal="left" vertical="center" wrapText="1"/>
    </xf>
    <xf numFmtId="0" fontId="5" fillId="27" borderId="1" xfId="0" applyFont="1" applyFill="1" applyBorder="1" applyAlignment="1">
      <alignment horizontal="left" vertical="center" wrapText="1"/>
    </xf>
    <xf numFmtId="0" fontId="15" fillId="27" borderId="1" xfId="0" applyFont="1" applyFill="1" applyBorder="1" applyAlignment="1">
      <alignment horizontal="left" vertical="center" wrapText="1"/>
    </xf>
    <xf numFmtId="0" fontId="5" fillId="31" borderId="1" xfId="0" applyFont="1" applyFill="1" applyBorder="1" applyAlignment="1">
      <alignment horizontal="center" vertical="center" wrapText="1"/>
    </xf>
    <xf numFmtId="0" fontId="4" fillId="31" borderId="1" xfId="0" applyFont="1" applyFill="1" applyBorder="1" applyAlignment="1">
      <alignment horizontal="left" vertical="center" wrapText="1"/>
    </xf>
    <xf numFmtId="0" fontId="5" fillId="31" borderId="1" xfId="0" applyFont="1" applyFill="1" applyBorder="1" applyAlignment="1">
      <alignment horizontal="left" vertical="center" wrapText="1"/>
    </xf>
    <xf numFmtId="0" fontId="15" fillId="30" borderId="1" xfId="0" applyFont="1" applyFill="1" applyBorder="1" applyAlignment="1">
      <alignment horizontal="left" vertical="center" wrapText="1"/>
    </xf>
    <xf numFmtId="0" fontId="15" fillId="26" borderId="1" xfId="0" applyFont="1" applyFill="1" applyBorder="1" applyAlignment="1">
      <alignment horizontal="center" vertical="center" wrapText="1"/>
    </xf>
    <xf numFmtId="17" fontId="5" fillId="21" borderId="1" xfId="0" applyNumberFormat="1" applyFont="1" applyFill="1" applyBorder="1" applyAlignment="1">
      <alignment horizontal="center" vertical="center" wrapText="1"/>
    </xf>
    <xf numFmtId="17" fontId="5" fillId="21" borderId="1" xfId="0" applyNumberFormat="1" applyFont="1" applyFill="1" applyBorder="1" applyAlignment="1">
      <alignment horizontal="left" vertical="center" wrapText="1"/>
    </xf>
    <xf numFmtId="0" fontId="15" fillId="13" borderId="1"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9" borderId="1" xfId="0" applyFont="1" applyFill="1" applyBorder="1" applyAlignment="1">
      <alignment horizontal="left" vertical="center" wrapText="1"/>
    </xf>
    <xf numFmtId="0" fontId="11" fillId="21" borderId="1" xfId="0" applyFont="1" applyFill="1" applyBorder="1" applyAlignment="1">
      <alignment horizontal="center" vertical="center" wrapText="1"/>
    </xf>
    <xf numFmtId="0" fontId="11" fillId="21" borderId="1" xfId="0" applyFont="1" applyFill="1" applyBorder="1" applyAlignment="1">
      <alignment vertical="center" wrapText="1"/>
    </xf>
    <xf numFmtId="0" fontId="11" fillId="24" borderId="1" xfId="0" applyFont="1" applyFill="1" applyBorder="1" applyAlignment="1">
      <alignment vertical="center" wrapText="1"/>
    </xf>
    <xf numFmtId="0" fontId="11" fillId="5" borderId="1" xfId="0" applyFont="1" applyFill="1" applyBorder="1" applyAlignment="1">
      <alignment vertical="center" wrapText="1"/>
    </xf>
    <xf numFmtId="0" fontId="11" fillId="17" borderId="1" xfId="0" applyFont="1" applyFill="1" applyBorder="1" applyAlignment="1">
      <alignment horizontal="center" vertical="center" wrapText="1"/>
    </xf>
    <xf numFmtId="0" fontId="11" fillId="17" borderId="1" xfId="0" applyFont="1" applyFill="1" applyBorder="1" applyAlignment="1">
      <alignment vertical="center" wrapText="1"/>
    </xf>
    <xf numFmtId="0" fontId="11" fillId="32" borderId="1" xfId="0" applyFont="1" applyFill="1" applyBorder="1" applyAlignment="1">
      <alignment vertical="center" wrapText="1"/>
    </xf>
    <xf numFmtId="0" fontId="11" fillId="6" borderId="1" xfId="0" applyFont="1" applyFill="1" applyBorder="1" applyAlignment="1">
      <alignment vertical="center" wrapText="1"/>
    </xf>
    <xf numFmtId="0" fontId="11" fillId="6" borderId="1" xfId="0" applyFont="1" applyFill="1" applyBorder="1" applyAlignment="1">
      <alignment horizontal="center" vertical="center" wrapText="1"/>
    </xf>
    <xf numFmtId="0" fontId="11" fillId="33" borderId="1" xfId="0" applyFont="1" applyFill="1" applyBorder="1" applyAlignment="1">
      <alignment vertical="center" wrapText="1"/>
    </xf>
    <xf numFmtId="0" fontId="5" fillId="3" borderId="1" xfId="0" applyFont="1" applyFill="1" applyBorder="1" applyAlignment="1">
      <alignment horizontal="left" vertical="center" wrapText="1"/>
    </xf>
    <xf numFmtId="0" fontId="11" fillId="34" borderId="1" xfId="0" applyFont="1" applyFill="1" applyBorder="1" applyAlignment="1">
      <alignment vertical="center" wrapText="1"/>
    </xf>
    <xf numFmtId="0" fontId="5" fillId="0" borderId="0" xfId="0" applyFont="1"/>
    <xf numFmtId="0" fontId="5" fillId="12" borderId="1" xfId="0" applyFont="1" applyFill="1" applyBorder="1" applyAlignment="1">
      <alignment horizontal="center" vertical="center"/>
    </xf>
    <xf numFmtId="0" fontId="5" fillId="12" borderId="1" xfId="0" applyFont="1" applyFill="1" applyBorder="1" applyAlignment="1">
      <alignment horizontal="center" wrapText="1"/>
    </xf>
    <xf numFmtId="0" fontId="5" fillId="12" borderId="1" xfId="0" applyFont="1" applyFill="1" applyBorder="1" applyAlignment="1">
      <alignment horizontal="center"/>
    </xf>
    <xf numFmtId="0" fontId="0" fillId="12" borderId="0" xfId="0" applyFill="1" applyAlignment="1">
      <alignment horizontal="center"/>
    </xf>
    <xf numFmtId="0" fontId="5" fillId="7" borderId="1" xfId="0" applyFont="1" applyFill="1" applyBorder="1" applyAlignment="1">
      <alignment horizontal="center" vertical="center"/>
    </xf>
    <xf numFmtId="0" fontId="5" fillId="7" borderId="1" xfId="0" applyFont="1" applyFill="1" applyBorder="1" applyAlignment="1">
      <alignment horizontal="center"/>
    </xf>
    <xf numFmtId="0" fontId="17" fillId="0" borderId="0" xfId="0" applyFont="1" applyAlignment="1">
      <alignment horizontal="left"/>
    </xf>
    <xf numFmtId="0" fontId="9" fillId="0" borderId="0" xfId="0" applyFont="1" applyAlignment="1">
      <alignment horizontal="left" wrapText="1"/>
    </xf>
    <xf numFmtId="0" fontId="9" fillId="0" borderId="11" xfId="0" applyFont="1" applyBorder="1"/>
    <xf numFmtId="0" fontId="9" fillId="0" borderId="22" xfId="0" applyFont="1" applyBorder="1"/>
    <xf numFmtId="0" fontId="9" fillId="0" borderId="9" xfId="0" applyFont="1" applyBorder="1"/>
    <xf numFmtId="0" fontId="9" fillId="0" borderId="7" xfId="0" applyFont="1" applyBorder="1"/>
    <xf numFmtId="0" fontId="9" fillId="19" borderId="22" xfId="0" applyFont="1" applyFill="1" applyBorder="1"/>
    <xf numFmtId="0" fontId="9" fillId="0" borderId="10" xfId="0" applyFont="1" applyBorder="1"/>
    <xf numFmtId="0" fontId="9" fillId="0" borderId="12" xfId="0" applyFont="1" applyBorder="1"/>
    <xf numFmtId="0" fontId="9" fillId="3" borderId="0" xfId="0" applyFont="1" applyFill="1"/>
    <xf numFmtId="0" fontId="18" fillId="0" borderId="23" xfId="0" applyFont="1" applyBorder="1"/>
    <xf numFmtId="0" fontId="18" fillId="5" borderId="24" xfId="0" applyFont="1" applyFill="1" applyBorder="1"/>
    <xf numFmtId="0" fontId="18" fillId="0" borderId="24" xfId="0" applyFont="1" applyBorder="1"/>
    <xf numFmtId="0" fontId="18" fillId="0" borderId="8" xfId="0" applyFont="1" applyBorder="1"/>
    <xf numFmtId="0" fontId="18" fillId="0" borderId="0" xfId="0" applyFont="1"/>
    <xf numFmtId="0" fontId="18" fillId="0" borderId="10" xfId="0" applyFont="1" applyBorder="1"/>
    <xf numFmtId="0" fontId="18" fillId="0" borderId="0" xfId="0" applyFont="1" applyAlignment="1">
      <alignment wrapText="1"/>
    </xf>
    <xf numFmtId="0" fontId="9" fillId="35" borderId="0" xfId="0" applyFont="1" applyFill="1"/>
    <xf numFmtId="0" fontId="18" fillId="0" borderId="12" xfId="0" applyFont="1" applyBorder="1" applyAlignment="1">
      <alignment wrapText="1"/>
    </xf>
    <xf numFmtId="0" fontId="9" fillId="36" borderId="0" xfId="0" applyFont="1" applyFill="1"/>
    <xf numFmtId="0" fontId="9" fillId="37" borderId="0" xfId="0" applyFont="1" applyFill="1"/>
    <xf numFmtId="0" fontId="9" fillId="0" borderId="23" xfId="0" applyFont="1" applyBorder="1"/>
    <xf numFmtId="0" fontId="9" fillId="0" borderId="24" xfId="0" applyFont="1" applyBorder="1"/>
    <xf numFmtId="0" fontId="9" fillId="7" borderId="24" xfId="0" applyFont="1" applyFill="1" applyBorder="1"/>
    <xf numFmtId="0" fontId="9" fillId="0" borderId="8" xfId="0" applyFont="1" applyBorder="1"/>
    <xf numFmtId="0" fontId="9" fillId="19" borderId="23" xfId="0" applyFont="1" applyFill="1" applyBorder="1"/>
    <xf numFmtId="0" fontId="9" fillId="3" borderId="24" xfId="0" applyFont="1" applyFill="1" applyBorder="1"/>
    <xf numFmtId="0" fontId="9" fillId="5" borderId="24" xfId="0" applyFont="1" applyFill="1" applyBorder="1"/>
    <xf numFmtId="0" fontId="9" fillId="37" borderId="8" xfId="0" applyFont="1" applyFill="1" applyBorder="1"/>
    <xf numFmtId="0" fontId="9" fillId="3" borderId="23" xfId="0" applyFont="1" applyFill="1" applyBorder="1"/>
    <xf numFmtId="0" fontId="9" fillId="0" borderId="1" xfId="0" applyFont="1" applyBorder="1" applyAlignment="1">
      <alignment horizontal="left" vertical="center" wrapText="1"/>
    </xf>
    <xf numFmtId="0" fontId="9" fillId="0" borderId="1" xfId="0" applyFont="1" applyBorder="1" applyAlignment="1">
      <alignment horizontal="right" vertical="center"/>
    </xf>
    <xf numFmtId="0" fontId="9" fillId="37" borderId="1" xfId="0" applyFont="1" applyFill="1" applyBorder="1" applyAlignment="1">
      <alignment horizontal="right" vertical="center"/>
    </xf>
    <xf numFmtId="0" fontId="10" fillId="0" borderId="1" xfId="0" applyFont="1" applyBorder="1" applyAlignment="1">
      <alignment horizontal="right" vertical="center"/>
    </xf>
    <xf numFmtId="0" fontId="9" fillId="0" borderId="0" xfId="0" applyFont="1" applyAlignment="1">
      <alignment horizontal="right" vertical="center"/>
    </xf>
    <xf numFmtId="0" fontId="10" fillId="37" borderId="1" xfId="0" applyFont="1" applyFill="1" applyBorder="1" applyAlignment="1">
      <alignment horizontal="right" vertical="center"/>
    </xf>
    <xf numFmtId="0" fontId="9" fillId="19" borderId="12" xfId="0" applyFont="1" applyFill="1" applyBorder="1"/>
    <xf numFmtId="0" fontId="9" fillId="35" borderId="24" xfId="0" applyFont="1" applyFill="1" applyBorder="1"/>
    <xf numFmtId="0" fontId="9" fillId="36" borderId="24" xfId="0" applyFont="1" applyFill="1" applyBorder="1"/>
    <xf numFmtId="0" fontId="9" fillId="0" borderId="24" xfId="0" applyFont="1" applyBorder="1" applyAlignment="1">
      <alignment horizontal="center" vertical="center" wrapText="1"/>
    </xf>
    <xf numFmtId="0" fontId="9" fillId="0" borderId="4" xfId="0" applyFont="1" applyBorder="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left" vertical="center" wrapText="1"/>
    </xf>
    <xf numFmtId="165" fontId="19" fillId="0" borderId="0" xfId="1" applyNumberFormat="1" applyFont="1" applyAlignment="1">
      <alignment horizontal="left" vertical="center" wrapText="1"/>
    </xf>
    <xf numFmtId="0" fontId="17" fillId="0" borderId="0" xfId="0" applyFont="1" applyFill="1" applyAlignment="1">
      <alignment horizontal="left" vertical="center" wrapText="1"/>
    </xf>
    <xf numFmtId="0" fontId="17" fillId="2" borderId="1" xfId="0" applyFont="1" applyFill="1" applyBorder="1" applyAlignment="1">
      <alignment horizontal="left" vertical="center" wrapText="1"/>
    </xf>
    <xf numFmtId="0" fontId="19" fillId="10" borderId="1" xfId="0" applyFont="1" applyFill="1" applyBorder="1" applyAlignment="1">
      <alignment horizontal="left" vertical="center" wrapText="1"/>
    </xf>
    <xf numFmtId="0" fontId="19" fillId="0" borderId="2" xfId="0" applyFont="1" applyFill="1" applyBorder="1" applyAlignment="1">
      <alignment horizontal="left" vertical="center"/>
    </xf>
    <xf numFmtId="0" fontId="19" fillId="0" borderId="1" xfId="0" applyFont="1" applyFill="1" applyBorder="1" applyAlignment="1">
      <alignment horizontal="left" vertical="center" wrapText="1"/>
    </xf>
    <xf numFmtId="0" fontId="19" fillId="0" borderId="1" xfId="0" applyFont="1" applyFill="1" applyBorder="1" applyAlignment="1">
      <alignment horizontal="left" vertical="top" wrapText="1"/>
    </xf>
    <xf numFmtId="0" fontId="19" fillId="0" borderId="1" xfId="0" applyFont="1" applyFill="1" applyBorder="1" applyAlignment="1">
      <alignment horizontal="left" vertical="center"/>
    </xf>
    <xf numFmtId="0" fontId="19" fillId="0" borderId="0" xfId="0" applyFont="1" applyFill="1" applyAlignment="1">
      <alignment horizontal="left" vertical="center"/>
    </xf>
    <xf numFmtId="0" fontId="19" fillId="12" borderId="2" xfId="0" applyFont="1" applyFill="1" applyBorder="1" applyAlignment="1">
      <alignment horizontal="left" vertical="center"/>
    </xf>
    <xf numFmtId="0" fontId="19" fillId="12" borderId="1" xfId="0" applyFont="1" applyFill="1" applyBorder="1" applyAlignment="1">
      <alignment horizontal="left" vertical="center" wrapText="1"/>
    </xf>
    <xf numFmtId="0" fontId="19" fillId="12" borderId="1" xfId="0" applyFont="1" applyFill="1" applyBorder="1" applyAlignment="1">
      <alignment horizontal="left" vertical="top" wrapText="1"/>
    </xf>
    <xf numFmtId="0" fontId="20" fillId="12" borderId="1" xfId="0" applyFont="1" applyFill="1" applyBorder="1" applyAlignment="1">
      <alignment horizontal="left" vertical="center" wrapText="1"/>
    </xf>
    <xf numFmtId="0" fontId="19" fillId="12" borderId="1" xfId="0" applyFont="1" applyFill="1" applyBorder="1" applyAlignment="1">
      <alignment horizontal="left" vertical="center"/>
    </xf>
    <xf numFmtId="0" fontId="19" fillId="0" borderId="1" xfId="0" applyFont="1" applyBorder="1" applyAlignment="1">
      <alignment horizontal="left" vertical="center" wrapText="1"/>
    </xf>
    <xf numFmtId="0" fontId="19" fillId="0" borderId="1" xfId="0" applyFont="1" applyBorder="1" applyAlignment="1">
      <alignment horizontal="left" vertical="top" wrapText="1"/>
    </xf>
    <xf numFmtId="165" fontId="19" fillId="12" borderId="1" xfId="1" applyNumberFormat="1" applyFont="1" applyFill="1" applyBorder="1" applyAlignment="1">
      <alignment horizontal="left" vertical="center"/>
    </xf>
    <xf numFmtId="0" fontId="19" fillId="7" borderId="2" xfId="0" applyFont="1" applyFill="1" applyBorder="1" applyAlignment="1">
      <alignment horizontal="left" vertical="center"/>
    </xf>
    <xf numFmtId="0" fontId="19" fillId="7" borderId="1" xfId="0" applyFont="1" applyFill="1" applyBorder="1" applyAlignment="1">
      <alignment horizontal="left" vertical="center" wrapText="1"/>
    </xf>
    <xf numFmtId="0" fontId="19" fillId="7" borderId="1" xfId="0" applyFont="1" applyFill="1" applyBorder="1" applyAlignment="1">
      <alignment horizontal="left" vertical="top" wrapText="1"/>
    </xf>
    <xf numFmtId="165" fontId="19" fillId="7" borderId="1" xfId="1" applyNumberFormat="1" applyFont="1" applyFill="1" applyBorder="1" applyAlignment="1">
      <alignment horizontal="left" vertical="center"/>
    </xf>
    <xf numFmtId="0" fontId="19" fillId="7" borderId="1" xfId="0" applyFont="1" applyFill="1" applyBorder="1" applyAlignment="1">
      <alignment horizontal="left" vertical="center"/>
    </xf>
    <xf numFmtId="0" fontId="19" fillId="11" borderId="1" xfId="0" applyFont="1" applyFill="1" applyBorder="1" applyAlignment="1">
      <alignment horizontal="left" vertical="center" wrapText="1"/>
    </xf>
    <xf numFmtId="0" fontId="20" fillId="7" borderId="1" xfId="0" applyFont="1" applyFill="1" applyBorder="1" applyAlignment="1">
      <alignment horizontal="left" vertical="center" wrapText="1"/>
    </xf>
    <xf numFmtId="0" fontId="20" fillId="7" borderId="1" xfId="0" applyFont="1" applyFill="1" applyBorder="1" applyAlignment="1">
      <alignment horizontal="left" vertical="top" wrapText="1"/>
    </xf>
    <xf numFmtId="0" fontId="20" fillId="3" borderId="8" xfId="0" applyFont="1" applyFill="1" applyBorder="1" applyAlignment="1">
      <alignment horizontal="left" vertical="center" wrapText="1"/>
    </xf>
    <xf numFmtId="0" fontId="20" fillId="3" borderId="8" xfId="0" applyFont="1" applyFill="1" applyBorder="1" applyAlignment="1">
      <alignment horizontal="left" vertical="top" wrapText="1"/>
    </xf>
    <xf numFmtId="165" fontId="19" fillId="0" borderId="1" xfId="1" applyNumberFormat="1" applyFont="1" applyFill="1" applyBorder="1" applyAlignment="1">
      <alignment horizontal="left" vertical="center"/>
    </xf>
    <xf numFmtId="165" fontId="19" fillId="0" borderId="1" xfId="1" applyNumberFormat="1" applyFont="1" applyFill="1" applyBorder="1" applyAlignment="1">
      <alignment horizontal="left" vertical="center" wrapText="1"/>
    </xf>
    <xf numFmtId="0" fontId="20" fillId="12" borderId="1" xfId="0" applyFont="1" applyFill="1" applyBorder="1" applyAlignment="1">
      <alignment horizontal="left" vertical="center"/>
    </xf>
    <xf numFmtId="0" fontId="20" fillId="12" borderId="8" xfId="0" applyFont="1" applyFill="1" applyBorder="1" applyAlignment="1">
      <alignment horizontal="left" vertical="center" wrapText="1"/>
    </xf>
    <xf numFmtId="0" fontId="20" fillId="12" borderId="8" xfId="0" applyFont="1" applyFill="1" applyBorder="1" applyAlignment="1">
      <alignment horizontal="left" vertical="top" wrapText="1"/>
    </xf>
    <xf numFmtId="165" fontId="20" fillId="12" borderId="1" xfId="1" applyNumberFormat="1" applyFont="1" applyFill="1" applyBorder="1" applyAlignment="1">
      <alignment horizontal="left" vertical="center"/>
    </xf>
    <xf numFmtId="165" fontId="20" fillId="12" borderId="1" xfId="1" applyNumberFormat="1" applyFont="1" applyFill="1" applyBorder="1" applyAlignment="1">
      <alignment horizontal="left" vertical="center" wrapText="1"/>
    </xf>
    <xf numFmtId="0" fontId="19" fillId="0" borderId="0" xfId="0" applyFont="1" applyAlignment="1">
      <alignment horizontal="left" vertical="center"/>
    </xf>
    <xf numFmtId="0" fontId="19" fillId="0" borderId="0" xfId="0" applyFont="1" applyAlignment="1">
      <alignment horizontal="left" vertical="top"/>
    </xf>
    <xf numFmtId="165" fontId="19" fillId="0" borderId="0" xfId="1" applyNumberFormat="1" applyFont="1" applyAlignment="1">
      <alignment horizontal="left" vertical="center"/>
    </xf>
    <xf numFmtId="0" fontId="0" fillId="0" borderId="0" xfId="0" applyAlignment="1">
      <alignment horizontal="center" vertical="center"/>
    </xf>
    <xf numFmtId="0" fontId="19" fillId="3" borderId="1" xfId="0" applyFont="1" applyFill="1" applyBorder="1" applyAlignment="1">
      <alignment horizontal="left" vertical="center" wrapText="1"/>
    </xf>
    <xf numFmtId="0" fontId="18" fillId="0" borderId="0" xfId="0" applyFont="1" applyAlignment="1">
      <alignment horizontal="left" vertical="top"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9" fillId="12" borderId="4" xfId="0" applyFont="1" applyFill="1" applyBorder="1" applyAlignment="1">
      <alignment horizontal="left" vertical="center" wrapText="1"/>
    </xf>
    <xf numFmtId="0" fontId="19" fillId="12" borderId="6"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0" xfId="0" applyFont="1" applyAlignment="1">
      <alignment horizontal="left" vertical="center" wrapText="1"/>
    </xf>
    <xf numFmtId="165" fontId="17" fillId="2" borderId="2" xfId="1" applyNumberFormat="1" applyFont="1" applyFill="1" applyBorder="1" applyAlignment="1">
      <alignment horizontal="left" vertical="center" wrapText="1"/>
    </xf>
    <xf numFmtId="165" fontId="17" fillId="2" borderId="3" xfId="1" applyNumberFormat="1"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9" fillId="0" borderId="4" xfId="0" applyFont="1" applyBorder="1" applyAlignment="1">
      <alignment horizontal="left" vertical="center" wrapText="1"/>
    </xf>
    <xf numFmtId="0" fontId="19" fillId="0" borderId="6" xfId="0" applyFont="1" applyBorder="1" applyAlignment="1">
      <alignment horizontal="left" vertical="center" wrapText="1"/>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12" borderId="5" xfId="0" applyFont="1" applyFill="1" applyBorder="1" applyAlignment="1">
      <alignment horizontal="left" vertical="center" wrapText="1"/>
    </xf>
    <xf numFmtId="0" fontId="19" fillId="7" borderId="4" xfId="0" applyFont="1" applyFill="1" applyBorder="1" applyAlignment="1">
      <alignment horizontal="left" vertical="center"/>
    </xf>
    <xf numFmtId="0" fontId="19" fillId="7" borderId="5" xfId="0" applyFont="1" applyFill="1" applyBorder="1" applyAlignment="1">
      <alignment horizontal="left" vertical="center"/>
    </xf>
    <xf numFmtId="0" fontId="19" fillId="7" borderId="6" xfId="0" applyFont="1" applyFill="1" applyBorder="1" applyAlignment="1">
      <alignment horizontal="left" vertical="center"/>
    </xf>
    <xf numFmtId="0" fontId="20" fillId="12" borderId="4" xfId="0" applyFont="1" applyFill="1" applyBorder="1" applyAlignment="1">
      <alignment horizontal="left" vertical="center" wrapText="1"/>
    </xf>
    <xf numFmtId="0" fontId="20" fillId="12" borderId="5" xfId="0" applyFont="1" applyFill="1" applyBorder="1" applyAlignment="1">
      <alignment horizontal="left" vertical="center" wrapText="1"/>
    </xf>
    <xf numFmtId="0" fontId="20" fillId="12" borderId="6" xfId="0" applyFont="1" applyFill="1" applyBorder="1" applyAlignment="1">
      <alignment horizontal="left" vertical="center" wrapText="1"/>
    </xf>
    <xf numFmtId="0" fontId="8" fillId="0" borderId="2"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166" fontId="4" fillId="6" borderId="2" xfId="0" applyNumberFormat="1" applyFont="1" applyFill="1" applyBorder="1" applyAlignment="1">
      <alignment horizontal="center" vertical="center"/>
    </xf>
    <xf numFmtId="166" fontId="4" fillId="6" borderId="7" xfId="0" applyNumberFormat="1" applyFont="1" applyFill="1" applyBorder="1" applyAlignment="1">
      <alignment horizontal="center" vertical="center"/>
    </xf>
    <xf numFmtId="166" fontId="4" fillId="6" borderId="3" xfId="0" applyNumberFormat="1" applyFont="1" applyFill="1" applyBorder="1" applyAlignment="1">
      <alignment horizontal="center" vertical="center"/>
    </xf>
    <xf numFmtId="0" fontId="5" fillId="7" borderId="10" xfId="0" applyFont="1" applyFill="1" applyBorder="1" applyAlignment="1">
      <alignment horizontal="center" vertical="center" wrapText="1"/>
    </xf>
    <xf numFmtId="0" fontId="5" fillId="7" borderId="2" xfId="0" applyFont="1" applyFill="1" applyBorder="1" applyAlignment="1">
      <alignment horizontal="left" vertical="top" wrapText="1"/>
    </xf>
    <xf numFmtId="0" fontId="5" fillId="7" borderId="7" xfId="0" applyFont="1" applyFill="1" applyBorder="1" applyAlignment="1">
      <alignment horizontal="left" vertical="top" wrapText="1"/>
    </xf>
    <xf numFmtId="0" fontId="5" fillId="7" borderId="3" xfId="0" applyFont="1" applyFill="1" applyBorder="1" applyAlignment="1">
      <alignment horizontal="left" vertical="top" wrapText="1"/>
    </xf>
    <xf numFmtId="0" fontId="5" fillId="7" borderId="1" xfId="0" applyFont="1" applyFill="1" applyBorder="1" applyAlignment="1">
      <alignment horizontal="left" vertical="center" wrapText="1"/>
    </xf>
    <xf numFmtId="0" fontId="5" fillId="7" borderId="9" xfId="0" applyFont="1" applyFill="1" applyBorder="1" applyAlignment="1">
      <alignment horizontal="left" vertical="top" wrapText="1"/>
    </xf>
    <xf numFmtId="0" fontId="5" fillId="7" borderId="10" xfId="0" applyFont="1" applyFill="1" applyBorder="1" applyAlignment="1">
      <alignment horizontal="left" vertical="top" wrapText="1"/>
    </xf>
    <xf numFmtId="0" fontId="5" fillId="7" borderId="8" xfId="0" applyFont="1" applyFill="1" applyBorder="1" applyAlignment="1">
      <alignment horizontal="left" vertical="top"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center"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8" xfId="0" applyFont="1" applyBorder="1" applyAlignment="1">
      <alignment horizontal="left" vertical="top"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8" xfId="0" applyFont="1" applyBorder="1" applyAlignment="1">
      <alignment horizontal="left" vertical="top" wrapText="1"/>
    </xf>
    <xf numFmtId="0" fontId="5" fillId="0" borderId="1" xfId="0" applyFont="1" applyBorder="1" applyAlignment="1">
      <alignment horizontal="left" vertical="top" wrapText="1"/>
    </xf>
    <xf numFmtId="166" fontId="4" fillId="6" borderId="11" xfId="0" applyNumberFormat="1" applyFont="1" applyFill="1" applyBorder="1" applyAlignment="1">
      <alignment horizontal="center" vertical="center"/>
    </xf>
    <xf numFmtId="166" fontId="4" fillId="6" borderId="12" xfId="0" applyNumberFormat="1" applyFont="1" applyFill="1" applyBorder="1" applyAlignment="1">
      <alignment horizontal="center" vertical="center"/>
    </xf>
    <xf numFmtId="0" fontId="5" fillId="0" borderId="0" xfId="0" applyFont="1" applyAlignment="1">
      <alignment horizontal="left" vertical="top" wrapText="1"/>
    </xf>
    <xf numFmtId="0" fontId="5" fillId="0" borderId="1" xfId="0" applyFont="1" applyBorder="1" applyAlignment="1">
      <alignment horizontal="center" vertical="top"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top" wrapText="1"/>
    </xf>
    <xf numFmtId="0" fontId="8" fillId="0" borderId="7" xfId="0" applyFont="1" applyBorder="1" applyAlignment="1">
      <alignment horizontal="center" vertical="top" wrapText="1"/>
    </xf>
    <xf numFmtId="0" fontId="8" fillId="0" borderId="3" xfId="0" applyFont="1" applyBorder="1" applyAlignment="1">
      <alignment horizontal="center" vertical="top" wrapText="1"/>
    </xf>
  </cellXfs>
  <cellStyles count="2">
    <cellStyle name="Moneda" xfId="1" builtinId="4"/>
    <cellStyle name="Normal" xfId="0" builtinId="0"/>
  </cellStyles>
  <dxfs count="101">
    <dxf>
      <fill>
        <patternFill patternType="solid">
          <bgColor rgb="FFFFFF00"/>
        </patternFill>
      </fill>
    </dxf>
    <dxf>
      <fill>
        <patternFill patternType="solid">
          <bgColor rgb="FFFFFF00"/>
        </patternFill>
      </fill>
    </dxf>
    <dxf>
      <alignment horizontal="center"/>
    </dxf>
    <dxf>
      <alignment horizontal="center"/>
    </dxf>
    <dxf>
      <font>
        <sz val="11"/>
      </font>
    </dxf>
    <dxf>
      <font>
        <sz val="11"/>
      </font>
    </dxf>
    <dxf>
      <font>
        <sz val="11"/>
      </font>
    </dxf>
    <dxf>
      <font>
        <sz val="11"/>
      </font>
    </dxf>
    <dxf>
      <font>
        <sz val="11"/>
      </font>
    </dxf>
    <dxf>
      <font>
        <sz val="11"/>
      </font>
    </dxf>
    <dxf>
      <font>
        <sz val="11"/>
      </font>
    </dxf>
    <dxf>
      <font>
        <sz val="11"/>
      </font>
    </dxf>
    <dxf>
      <font>
        <sz val="11"/>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alignment horizontal="right"/>
    </dxf>
    <dxf>
      <alignment horizontal="right"/>
    </dxf>
    <dxf>
      <alignment horizontal="right"/>
    </dxf>
    <dxf>
      <font>
        <sz val="11"/>
      </font>
    </dxf>
    <dxf>
      <font>
        <sz val="11"/>
      </font>
    </dxf>
    <dxf>
      <font>
        <name val="Calibri Light"/>
        <family val="2"/>
        <scheme val="none"/>
      </font>
    </dxf>
    <dxf>
      <font>
        <name val="Calibri Light"/>
        <family val="2"/>
        <scheme val="none"/>
      </font>
    </dxf>
    <dxf>
      <font>
        <sz val="11"/>
      </font>
    </dxf>
    <dxf>
      <font>
        <sz val="11"/>
      </font>
    </dxf>
    <dxf>
      <font>
        <sz val="11"/>
      </font>
    </dxf>
    <dxf>
      <font>
        <name val="Calibri Light"/>
        <scheme val="none"/>
      </font>
    </dxf>
    <dxf>
      <font>
        <name val="Calibri Light"/>
        <scheme val="none"/>
      </font>
    </dxf>
    <dxf>
      <font>
        <name val="Calibri Light"/>
        <scheme val="none"/>
      </font>
    </dxf>
    <dxf>
      <alignment horizontal="left"/>
    </dxf>
    <dxf>
      <alignment horizontal="left"/>
    </dxf>
    <dxf>
      <alignment vertical="center"/>
    </dxf>
    <dxf>
      <alignment vertical="center"/>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ont>
        <name val="Calibri Light"/>
        <scheme val="none"/>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254000</xdr:colOff>
      <xdr:row>5</xdr:row>
      <xdr:rowOff>108857</xdr:rowOff>
    </xdr:from>
    <xdr:to>
      <xdr:col>21</xdr:col>
      <xdr:colOff>235858</xdr:colOff>
      <xdr:row>5</xdr:row>
      <xdr:rowOff>117929</xdr:rowOff>
    </xdr:to>
    <xdr:cxnSp macro="">
      <xdr:nvCxnSpPr>
        <xdr:cNvPr id="2" name="Straight Arrow Connector 1">
          <a:extLst>
            <a:ext uri="{FF2B5EF4-FFF2-40B4-BE49-F238E27FC236}">
              <a16:creationId xmlns:a16="http://schemas.microsoft.com/office/drawing/2014/main" id="{C7A7B7EB-D059-472C-9207-D2877CB2590D}"/>
            </a:ext>
          </a:extLst>
        </xdr:cNvPr>
        <xdr:cNvCxnSpPr/>
      </xdr:nvCxnSpPr>
      <xdr:spPr>
        <a:xfrm>
          <a:off x="5638800" y="1042307"/>
          <a:ext cx="1696358" cy="9072"/>
        </a:xfrm>
        <a:prstGeom prst="straightConnector1">
          <a:avLst/>
        </a:prstGeom>
        <a:ln>
          <a:solidFill>
            <a:srgbClr val="7030A0"/>
          </a:solidFill>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g1-my.sharepoint.com/personal/nmora-conac_mag_go_cr/Documents/2020/NATI/archivos%20importantes%202020/04_BASE%20DATOS%20clubes%204-S%202019_actualizado%20dICIEMBRE%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R-CTDR"/>
      <sheetName val="TD INDER"/>
      <sheetName val="resumen territorios Inder"/>
      <sheetName val="estructura"/>
      <sheetName val="-resumen-"/>
      <sheetName val="Base de Datos CLUBES 4-S"/>
      <sheetName val="VISITA_DIAGNÓSTICO"/>
      <sheetName val="VISITA_DIAGNÓSTICO (2)"/>
      <sheetName val="total clubes"/>
      <sheetName val="diagnóstico"/>
      <sheetName val="meta PNDIP"/>
      <sheetName val="RENAMUR4S"/>
      <sheetName val="formalización"/>
      <sheetName val="resumen"/>
      <sheetName val="olman"/>
      <sheetName val="sandra"/>
      <sheetName val="jose"/>
      <sheetName val="efren"/>
      <sheetName val="mamfred"/>
      <sheetName val="francisco"/>
      <sheetName val="eduardo"/>
      <sheetName val="Hoja1"/>
      <sheetName val="04_BASE DATOS clubes 4-S 2019_a"/>
    </sheetNames>
    <sheetDataSet>
      <sheetData sheetId="0"/>
      <sheetData sheetId="1"/>
      <sheetData sheetId="2"/>
      <sheetData sheetId="3">
        <row r="1">
          <cell r="B1" t="str">
            <v>Región</v>
          </cell>
          <cell r="C1" t="str">
            <v>Persona Coordinadora</v>
          </cell>
        </row>
        <row r="2">
          <cell r="B2" t="str">
            <v>Brunca</v>
          </cell>
          <cell r="C2" t="str">
            <v>Carlos Mora Agüero</v>
          </cell>
        </row>
        <row r="3">
          <cell r="B3" t="str">
            <v>Central Occidental</v>
          </cell>
          <cell r="C3" t="str">
            <v>Mamfred Vega Molina</v>
          </cell>
        </row>
        <row r="4">
          <cell r="B4" t="str">
            <v>Central Oriental</v>
          </cell>
          <cell r="C4" t="str">
            <v>Melania Elizondo Cárdenas</v>
          </cell>
        </row>
        <row r="5">
          <cell r="B5" t="str">
            <v>Central Sur</v>
          </cell>
          <cell r="C5" t="str">
            <v>Olman Murillo Rojas</v>
          </cell>
        </row>
        <row r="6">
          <cell r="B6" t="str">
            <v>Chorotega</v>
          </cell>
          <cell r="C6" t="str">
            <v>José María Chaves Vásquez</v>
          </cell>
        </row>
        <row r="7">
          <cell r="B7" t="str">
            <v>Huetar Caribe</v>
          </cell>
          <cell r="C7" t="str">
            <v>Eduardo Artavia Lobo</v>
          </cell>
        </row>
        <row r="8">
          <cell r="B8" t="str">
            <v>Huetar Norte</v>
          </cell>
          <cell r="C8" t="str">
            <v>Heisil Villalobos Jiménez</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mag1-my.sharepoint.com/personal/nmora-conac_mag_go_cr/Documents/CONAC4S%20FOMUJERES/Carpetas%20CONAC4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4430.315626736112" createdVersion="7" refreshedVersion="7" minRefreshableVersion="3" recordCount="783" xr:uid="{7C3C040F-9107-4610-AD50-3383C56E1D4C}">
  <cacheSource type="worksheet">
    <worksheetSource ref="A2:J785" sheet="Acumulado" r:id="rId2"/>
  </cacheSource>
  <cacheFields count="10">
    <cacheField name="#" numFmtId="0">
      <sharedItems containsSemiMixedTypes="0" containsString="0" containsNumber="1" containsInteger="1" minValue="1" maxValue="296"/>
    </cacheField>
    <cacheField name="Nombre" numFmtId="0">
      <sharedItems/>
    </cacheField>
    <cacheField name="Institución" numFmtId="0">
      <sharedItems containsBlank="1" count="4">
        <s v="CONAC4S"/>
        <s v="MAG"/>
        <s v="INCOPESCA"/>
        <m u="1"/>
      </sharedItems>
    </cacheField>
    <cacheField name="Región" numFmtId="0">
      <sharedItems containsBlank="1" count="9">
        <s v="Huetar Norte"/>
        <s v="Central Oriental"/>
        <s v="Central Occidental"/>
        <s v="Central Sur"/>
        <s v="Brunca"/>
        <s v="Huetar Caribe"/>
        <s v="Pacífico Central"/>
        <s v="Chorotega"/>
        <m/>
      </sharedItems>
    </cacheField>
    <cacheField name="Categoría (Inicial o desarrollo)" numFmtId="0">
      <sharedItems containsBlank="1"/>
    </cacheField>
    <cacheField name="Individual o grupal" numFmtId="0">
      <sharedItems containsBlank="1"/>
    </cacheField>
    <cacheField name="Entrega" numFmtId="0">
      <sharedItems count="9">
        <s v="Entrega 1-16 de Julio"/>
        <s v="Entrega 2-23 de Julio"/>
        <s v="Entrega 3-30 de Julio"/>
        <s v="Entrega 4-9 de Agosto"/>
        <s v="Entrega 5-11 de Agosto"/>
        <s v="Entrega 6-12 de Agosto"/>
        <s v="Entrega 7-16 de Agosto"/>
        <s v="Entrega 8-18 de Agosto"/>
        <s v="Entrega 9-19 de Agosto"/>
      </sharedItems>
    </cacheField>
    <cacheField name="Monto" numFmtId="0">
      <sharedItems containsSemiMixedTypes="0" containsString="0" containsNumber="1" minValue="169767.66" maxValue="5000000"/>
    </cacheField>
    <cacheField name="Actividad" numFmtId="0">
      <sharedItems containsBlank="1"/>
    </cacheField>
    <cacheField name="Emprendimiento" numFmtId="0">
      <sharedItems containsBlank="1" count="204">
        <s v="sasonadores"/>
        <s v="café"/>
        <s v="ganado doble propósito"/>
        <s v="cerdos"/>
        <s v="ganado de engorde"/>
        <s v="hortalizas"/>
        <s v="turismo rural comunitario"/>
        <s v="plántulas"/>
        <s v="hongo ostra"/>
        <s v="ganado engorde"/>
        <s v="ovejas"/>
        <s v="aguacate"/>
        <s v="apicultura"/>
        <s v="camote"/>
        <s v="pepino"/>
        <s v="cocina típica"/>
        <s v="gallinas ponedoras"/>
        <s v="pesca comercial"/>
        <s v="acuícola"/>
        <s v="vivero"/>
        <s v="PRODUCCIÓN DE PAPAYA"/>
        <s v="cacao"/>
        <s v="ganado leche"/>
        <s v="ARBOLES FRUTALES Y ORNAMENTALES"/>
        <s v="derivados de la leche"/>
        <s v="lechuga hidropónica"/>
        <s v="Fresas"/>
        <s v="palma aceitera"/>
        <s v="hortalizas hidropónicas"/>
        <s v="HORTALIZAS EN INVERNADERO"/>
        <s v="hortalizas y vegetales"/>
        <s v="garrapaticida"/>
        <s v="agricultura"/>
        <s v="CAPRINO"/>
        <s v="FRESAS SOSTENIBLES"/>
        <s v="MARIPOSARIO"/>
        <s v="Ganadería doble proposito"/>
        <s v="BOVINOS"/>
        <s v="BOVINO"/>
        <s v="ABACÁ"/>
        <s v="porcicultura"/>
        <s v="Ganado de Desarrollo"/>
        <s v="papaya picada"/>
        <s v="maiz, tiquisque, papaya, camote, frutales"/>
        <s v="cosméticos nturales"/>
        <s v="cítricos"/>
        <s v="acerola"/>
        <s v="frutales"/>
        <s v="vivero forestal"/>
        <s v="vivero frutales y ornamentales"/>
        <s v="culantro coyote"/>
        <s v="caña de azúcar"/>
        <s v="horatalizas-suculentas"/>
        <s v="plantas medicinales"/>
        <s v="bambú"/>
        <s v="ganado engorge"/>
        <s v="yuca"/>
        <s v="huevos"/>
        <s v="cacao, especies, harinas"/>
        <s v="ganado engorde_x000a_"/>
        <s v="frutales_x000a_"/>
        <m/>
        <s v="banano dátil"/>
        <s v="Siembra de papaya"/>
        <s v="Siembra de Yuca"/>
        <s v="Guanabana"/>
        <s v="Fibra de coco"/>
        <s v="AYOTE"/>
        <s v="LECHE Y QUESERÍA"/>
        <s v="Cultivo de café y aguacate"/>
        <s v="Avícola Ponedoras"/>
        <s v="CAFÉ DE ALTURA"/>
        <s v="FINCA DEMOSTRATIVA DE PRÁCTICAS SOSTENIBLES"/>
        <s v="Ganadería doble propósito"/>
        <s v="Huevos pastoreo"/>
        <s v="subproductos de maíz"/>
        <s v="Platano"/>
        <s v="Produccion plantas medicinales"/>
        <s v="Hortalizas hidroponicas"/>
        <s v="Guayaba y Pitahaya"/>
        <s v="ornamentales"/>
        <s v="senderismo, río"/>
        <s v="yute"/>
        <s v="musaseas"/>
        <s v="malanga"/>
        <s v="plátanos"/>
        <s v="pejibaye"/>
        <s v="banano"/>
        <s v="ayote y maíz"/>
        <s v="ganado"/>
        <s v="culantro"/>
        <s v="plátano"/>
        <s v="yuca, cacao, pejibaye"/>
        <s v="yute, pejibaye"/>
        <s v="mango y marañón"/>
        <s v="limón mandarina, limón mecino"/>
        <s v="citricos"/>
        <s v="cúrcuma, flor de Jamaica y jengibre"/>
        <s v="limón mandarina"/>
        <s v="limón"/>
        <s v="rosquilleras"/>
        <s v="pulpas de fruta"/>
        <s v="PRODUCCIÓN DE MICROROGANÍSMOS BENÉFICOS "/>
        <s v="HORTALIZAS, FRUTAS Y ÁRBLES PARA REFORESTACIÓN"/>
        <s v="PLANTAS ORNAMENTALES"/>
        <s v="FRESAS HIDROPÓNICAS"/>
        <s v="HORTALIZAS  Y ÁRBOLES FRUTALES"/>
        <s v="CAFÉ ORO (verde pelado)"/>
        <s v="BOVINOS - LECHE"/>
        <s v="VACAS LECHERAS"/>
        <s v="TUESTE Y MOLIDO DE CAFÉ"/>
        <s v="CODORNICES Y CONEJOS"/>
        <s v="HONGOS"/>
        <s v="ALMÁCIGOS DE CAFÉ Y AGUACATE"/>
        <s v="PRODUCCIÓN DE LECHE"/>
        <s v="APÍCOLA"/>
        <s v="SALSAS SIN COLORANTES"/>
        <s v="GANADO DE LECHE"/>
        <s v=" AVÍCOLA PONEDORAS"/>
        <s v="Ganadería engorde"/>
        <s v="queso"/>
        <s v="Agroindustria"/>
        <s v="produccion pecuaria "/>
        <s v="pitahaya"/>
        <s v="ganado carne"/>
        <s v="produccion en invernadero "/>
        <s v="Avicola"/>
        <s v="  Apicultura"/>
        <s v="  Jocote"/>
        <s v="Piscicola "/>
        <s v=" Queso"/>
        <s v="Ganadería carne "/>
        <s v=" Ganadería carne"/>
        <s v="guanábana"/>
        <s v="Hortalizas y Aguacate"/>
        <s v="Avucultura gallinas ponedoras"/>
        <s v="Ganado leche (queso)"/>
        <s v="Limón Mesino"/>
        <s v="Bovinos "/>
        <s v="Produción de Sandía "/>
        <s v="Ovinos"/>
        <s v="Producción de Ovejas "/>
        <s v="Ovino"/>
        <s v="bovino y meliponas "/>
        <s v="Avicultura gallinas Ponedoras"/>
        <s v="Mango-Guanábana "/>
        <s v="Hortalizas "/>
        <s v="Producción Caprina"/>
        <s v="Tuberculos "/>
        <s v="Raíces y Tuberculos "/>
        <s v="Aguacate-Mango"/>
        <s v="Caprina "/>
        <s v="Apicultur"/>
        <s v="Ganado de doble proposito"/>
        <s v="ganado doble proposito "/>
        <s v="Plantación de Cacao"/>
        <s v="Pollitas ponedoras"/>
        <s v="Producción y comercialización de zanahoria"/>
        <s v="Panadería y repostería"/>
        <s v="Producción de anthurium para flor"/>
        <s v="Turismo"/>
        <s v="hongos y hortalizas"/>
        <s v="Finca integral"/>
        <s v="curcuma"/>
        <s v="lácteos"/>
        <s v="porcino"/>
        <s v="organico"/>
        <s v="Harina de plátano"/>
        <s v="Hortalizas y medicinales"/>
        <s v="Especias"/>
        <s v="Caprino lecheria"/>
        <s v="Jabones"/>
        <s v="aloe vera procesamiento"/>
        <s v="procesamiento caña de azúcar"/>
        <s v="conservas mermeladas"/>
        <s v="hongos ostra"/>
        <s v="subproductos caprinos"/>
        <s v="invernadero suculentas"/>
        <s v="abaca"/>
        <s v="Chips de plátano"/>
        <s v="Hortalizas orgánica"/>
        <s v="Medicinal"/>
        <s v="hortalizas y café"/>
        <s v="subproductos caña azuña"/>
        <s v="conservas"/>
        <s v="Reprodución de plantas"/>
        <s v="snacks "/>
        <s v="Ganado de doble proposito y sus derivados lacteos"/>
        <s v="ganado de engorde "/>
        <s v="Producción de aguacate"/>
        <s v="Cría de ganado Simbrah"/>
        <s v="Gallinas ponedoras "/>
        <s v="producción de hortalizas "/>
        <s v="Cerdos de engorde"/>
        <s v="Camote "/>
        <s v="pimienta "/>
        <s v="ganaderia de engorde "/>
        <s v="ganado de enorde"/>
        <s v="Sistema de Riego "/>
        <s v="Elaboración de queso "/>
        <s v="Mariposario "/>
        <s v="conservas/chilera"/>
        <s v="ganado de enforde "/>
        <s v="Cremas, umguentos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3">
  <r>
    <n v="1"/>
    <s v="Lidieth Rojas Pereza"/>
    <x v="0"/>
    <x v="0"/>
    <s v="inicial"/>
    <s v="individual"/>
    <x v="0"/>
    <n v="1998611.45"/>
    <s v="Agroindustria"/>
    <x v="0"/>
  </r>
  <r>
    <n v="2"/>
    <s v="Ana Elizabeth Fallas"/>
    <x v="0"/>
    <x v="1"/>
    <s v="inicial"/>
    <s v="grupal"/>
    <x v="0"/>
    <n v="3371076"/>
    <s v="Agricultura"/>
    <x v="1"/>
  </r>
  <r>
    <n v="3"/>
    <s v="Angelit Cruz Herrera"/>
    <x v="0"/>
    <x v="2"/>
    <s v="inicial"/>
    <s v="individual"/>
    <x v="0"/>
    <n v="1978141"/>
    <s v="Pecuario"/>
    <x v="2"/>
  </r>
  <r>
    <n v="4"/>
    <s v="Carmen Lidia Salas Moya"/>
    <x v="0"/>
    <x v="2"/>
    <s v="inicial"/>
    <s v="individual"/>
    <x v="0"/>
    <n v="1952903"/>
    <s v="Pecuario"/>
    <x v="3"/>
  </r>
  <r>
    <n v="5"/>
    <s v="Carmen Moya Arias"/>
    <x v="0"/>
    <x v="2"/>
    <s v="inicial"/>
    <s v="individual"/>
    <x v="0"/>
    <n v="1932903"/>
    <s v="Pecuario"/>
    <x v="3"/>
  </r>
  <r>
    <n v="6"/>
    <s v="Leidy Salas Moya"/>
    <x v="0"/>
    <x v="2"/>
    <s v="inicial"/>
    <s v="individual"/>
    <x v="0"/>
    <n v="1932900"/>
    <s v="Pecuario"/>
    <x v="3"/>
  </r>
  <r>
    <n v="7"/>
    <s v="Luz Quiros Jiménez"/>
    <x v="0"/>
    <x v="2"/>
    <s v="inicial"/>
    <s v="individual"/>
    <x v="0"/>
    <n v="1932903"/>
    <s v="Pecuario"/>
    <x v="3"/>
  </r>
  <r>
    <n v="8"/>
    <s v="Yelena Eduvina Mata Brenes"/>
    <x v="0"/>
    <x v="0"/>
    <s v="inicial"/>
    <s v="individual"/>
    <x v="0"/>
    <n v="1879800"/>
    <s v="Pecuario"/>
    <x v="4"/>
  </r>
  <r>
    <n v="9"/>
    <s v="Kathia Ulate Sancho"/>
    <x v="0"/>
    <x v="0"/>
    <s v="inicial"/>
    <s v="individual"/>
    <x v="0"/>
    <n v="1786990"/>
    <s v="Agricultura"/>
    <x v="5"/>
  </r>
  <r>
    <n v="10"/>
    <s v="Elena Porras Días"/>
    <x v="0"/>
    <x v="0"/>
    <s v="inicial"/>
    <s v="grupal"/>
    <x v="0"/>
    <n v="3311061"/>
    <s v="Servicios"/>
    <x v="6"/>
  </r>
  <r>
    <n v="1"/>
    <s v="Vanessa Segura Salas"/>
    <x v="0"/>
    <x v="2"/>
    <s v="inicial"/>
    <s v="individual"/>
    <x v="1"/>
    <n v="1969751"/>
    <s v="Pecuario"/>
    <x v="3"/>
  </r>
  <r>
    <n v="2"/>
    <s v="Wendy Monge Cordero"/>
    <x v="0"/>
    <x v="1"/>
    <s v="inicial"/>
    <s v="individual"/>
    <x v="1"/>
    <n v="1958882"/>
    <s v="Agricultura"/>
    <x v="7"/>
  </r>
  <r>
    <n v="3"/>
    <s v="Elisabeth Salas Moya"/>
    <x v="0"/>
    <x v="2"/>
    <s v="inicial"/>
    <s v="individual"/>
    <x v="1"/>
    <n v="1984215"/>
    <s v="Pecuario"/>
    <x v="2"/>
  </r>
  <r>
    <n v="4"/>
    <s v="María Emilce Víquez Víquez"/>
    <x v="0"/>
    <x v="0"/>
    <s v="inicial"/>
    <s v="individual"/>
    <x v="1"/>
    <n v="1959999"/>
    <s v="Pecuario"/>
    <x v="2"/>
  </r>
  <r>
    <n v="5"/>
    <s v="Ignacia Vargas Jimenez"/>
    <x v="0"/>
    <x v="2"/>
    <s v="inicial"/>
    <s v="individual"/>
    <x v="1"/>
    <n v="1785400"/>
    <s v="Pecuario"/>
    <x v="2"/>
  </r>
  <r>
    <n v="6"/>
    <s v="Rosalina Berroteran Delgado"/>
    <x v="0"/>
    <x v="2"/>
    <s v="inicial"/>
    <s v="individual"/>
    <x v="1"/>
    <n v="1788995"/>
    <s v="Pecuario"/>
    <x v="2"/>
  </r>
  <r>
    <n v="7"/>
    <s v="Leda Monge Azofeifa"/>
    <x v="1"/>
    <x v="3"/>
    <s v="inicial"/>
    <s v="individual"/>
    <x v="1"/>
    <n v="1999222.02"/>
    <s v="Agroindustria"/>
    <x v="8"/>
  </r>
  <r>
    <n v="8"/>
    <s v="Iris Murillo Rojas"/>
    <x v="1"/>
    <x v="3"/>
    <s v="desarrollo"/>
    <s v="grupal"/>
    <x v="1"/>
    <n v="4934023.5199999996"/>
    <s v="Agricultura"/>
    <x v="5"/>
  </r>
  <r>
    <n v="9"/>
    <s v="Liseth Alvarado Zúñiga "/>
    <x v="1"/>
    <x v="3"/>
    <s v="inicial"/>
    <s v="grupal"/>
    <x v="1"/>
    <n v="3457516.01"/>
    <s v="Agricultura"/>
    <x v="5"/>
  </r>
  <r>
    <n v="10"/>
    <s v="Sonia Chinchilla Rivera"/>
    <x v="1"/>
    <x v="3"/>
    <s v="inicial"/>
    <s v="individual"/>
    <x v="1"/>
    <n v="1985046.02"/>
    <s v="Pecuario"/>
    <x v="9"/>
  </r>
  <r>
    <n v="11"/>
    <s v="Alexa Villalobos Martínez"/>
    <x v="1"/>
    <x v="3"/>
    <s v="inicial"/>
    <s v="individual"/>
    <x v="1"/>
    <n v="1999929"/>
    <s v="Pecuario"/>
    <x v="10"/>
  </r>
  <r>
    <n v="1"/>
    <s v="Aida Arias Muñoz"/>
    <x v="1"/>
    <x v="4"/>
    <s v="desarrollo"/>
    <s v="individual"/>
    <x v="2"/>
    <n v="3462064"/>
    <s v="Agricultura"/>
    <x v="11"/>
  </r>
  <r>
    <n v="2"/>
    <s v="Laura Granados Rodríguez"/>
    <x v="1"/>
    <x v="4"/>
    <s v="desarrollo"/>
    <s v="individual"/>
    <x v="2"/>
    <n v="3364586.01"/>
    <s v="Agricultura"/>
    <x v="8"/>
  </r>
  <r>
    <n v="3"/>
    <s v="María Espinoza Vasquez"/>
    <x v="1"/>
    <x v="4"/>
    <s v="inicial"/>
    <s v="individual"/>
    <x v="2"/>
    <n v="1785699.45"/>
    <s v="Pecuario"/>
    <x v="4"/>
  </r>
  <r>
    <n v="4"/>
    <s v="Margoth Rivera Padilla"/>
    <x v="1"/>
    <x v="3"/>
    <s v="desarrollo"/>
    <s v="grupal"/>
    <x v="2"/>
    <n v="4959570"/>
    <s v="Agricultura"/>
    <x v="1"/>
  </r>
  <r>
    <n v="5"/>
    <s v="Xinia Valverde Calderón AMAESPET"/>
    <x v="1"/>
    <x v="3"/>
    <s v="inicial"/>
    <s v="grupal"/>
    <x v="2"/>
    <n v="3009270"/>
    <s v="Pecuario"/>
    <x v="12"/>
  </r>
  <r>
    <n v="6"/>
    <s v="Carolina Zúñiga Hidalgo"/>
    <x v="1"/>
    <x v="0"/>
    <s v="inicial"/>
    <s v="individual"/>
    <x v="2"/>
    <n v="1997386"/>
    <s v="Agricultura"/>
    <x v="13"/>
  </r>
  <r>
    <n v="7"/>
    <s v="Ruth Elena_Lobo_Arroyo"/>
    <x v="0"/>
    <x v="0"/>
    <s v="inicial"/>
    <s v="individual"/>
    <x v="2"/>
    <n v="1995848"/>
    <s v="Agricultura"/>
    <x v="14"/>
  </r>
  <r>
    <n v="8"/>
    <s v="Ester Yorleny_Lobo_Arroyo"/>
    <x v="0"/>
    <x v="0"/>
    <s v="inicial"/>
    <s v="individual"/>
    <x v="2"/>
    <n v="1962901"/>
    <s v="Agricultura"/>
    <x v="14"/>
  </r>
  <r>
    <n v="9"/>
    <s v="Laura_Brenes_Carazo"/>
    <x v="0"/>
    <x v="0"/>
    <s v="inicial"/>
    <s v="individual"/>
    <x v="2"/>
    <n v="1995848"/>
    <s v="Agricultura"/>
    <x v="14"/>
  </r>
  <r>
    <n v="10"/>
    <s v="Nicol_Rodriguez_Badilla"/>
    <x v="0"/>
    <x v="0"/>
    <s v="inicial"/>
    <s v="individual"/>
    <x v="2"/>
    <n v="1947556"/>
    <s v="Pecuario"/>
    <x v="2"/>
  </r>
  <r>
    <n v="11"/>
    <s v="Auxiliadora_Dumas_Hernandez "/>
    <x v="0"/>
    <x v="0"/>
    <s v="inicial"/>
    <s v="individual"/>
    <x v="2"/>
    <n v="1970000"/>
    <s v="Pecuario"/>
    <x v="4"/>
  </r>
  <r>
    <n v="12"/>
    <s v="Jennifer Watson"/>
    <x v="0"/>
    <x v="5"/>
    <s v="inicial"/>
    <s v="individual"/>
    <x v="2"/>
    <n v="1964709"/>
    <s v="Servicios"/>
    <x v="6"/>
  </r>
  <r>
    <n v="13"/>
    <s v="Alice Sibaja Rodriguez"/>
    <x v="0"/>
    <x v="0"/>
    <s v="inicial"/>
    <s v="individual"/>
    <x v="2"/>
    <n v="1912353"/>
    <s v="Pecuario"/>
    <x v="4"/>
  </r>
  <r>
    <n v="1"/>
    <s v="María Espinoza Vasquez"/>
    <x v="1"/>
    <x v="4"/>
    <s v="inicial"/>
    <s v="individual"/>
    <x v="2"/>
    <n v="1785699.45"/>
    <s v="Pecuario"/>
    <x v="4"/>
  </r>
  <r>
    <n v="2"/>
    <s v="Ana Corrales Rodríguez"/>
    <x v="0"/>
    <x v="5"/>
    <s v="inicial"/>
    <s v="individual"/>
    <x v="3"/>
    <n v="1987281.15"/>
    <s v="Pecuario"/>
    <x v="3"/>
  </r>
  <r>
    <n v="3"/>
    <s v="Blanca Rosa Sánchez Cabezas"/>
    <x v="0"/>
    <x v="0"/>
    <s v="inicial"/>
    <s v="individual"/>
    <x v="3"/>
    <n v="1820259"/>
    <s v="Agricultura"/>
    <x v="5"/>
  </r>
  <r>
    <n v="4"/>
    <s v="Eraida Molina Alvarez"/>
    <x v="0"/>
    <x v="0"/>
    <s v="inicial"/>
    <s v="individual"/>
    <x v="3"/>
    <n v="1856705"/>
    <s v="Agricultura"/>
    <x v="5"/>
  </r>
  <r>
    <n v="5"/>
    <s v="Keytlin Picado Arce"/>
    <x v="0"/>
    <x v="0"/>
    <s v="inicial"/>
    <s v="individual"/>
    <x v="3"/>
    <n v="2000000"/>
    <s v="Pecuario"/>
    <x v="2"/>
  </r>
  <r>
    <n v="6"/>
    <s v="Luz María Rojas Perez Ficha Técnica"/>
    <x v="0"/>
    <x v="0"/>
    <s v="desarrollo"/>
    <s v="individual"/>
    <x v="3"/>
    <n v="3360052.98"/>
    <s v="Turismo Rural Comunitario"/>
    <x v="15"/>
  </r>
  <r>
    <n v="7"/>
    <s v="María Ester Paniagua Sanchez"/>
    <x v="0"/>
    <x v="0"/>
    <s v="inicial"/>
    <s v="grupal"/>
    <x v="3"/>
    <n v="3359233"/>
    <s v="Pecuario"/>
    <x v="16"/>
  </r>
  <r>
    <n v="8"/>
    <s v="Shirley Somarribas Ramirez"/>
    <x v="0"/>
    <x v="0"/>
    <s v="inicial"/>
    <s v="individual"/>
    <x v="3"/>
    <n v="1720151"/>
    <s v="Pecuario"/>
    <x v="16"/>
  </r>
  <r>
    <n v="9"/>
    <s v="Silvia Guzmán Vega"/>
    <x v="0"/>
    <x v="0"/>
    <s v="inicial"/>
    <s v="individual"/>
    <x v="3"/>
    <n v="1856705"/>
    <s v="Agricultura"/>
    <x v="5"/>
  </r>
  <r>
    <n v="10"/>
    <s v="Alvarez, Obando Yorleny"/>
    <x v="2"/>
    <x v="6"/>
    <s v="desarrollo"/>
    <s v="individual"/>
    <x v="3"/>
    <n v="3092308.8"/>
    <s v="Pecuario"/>
    <x v="17"/>
  </r>
  <r>
    <n v="11"/>
    <s v="Alvarez, Peralta Bernaldita"/>
    <x v="2"/>
    <x v="6"/>
    <s v="desarrollo"/>
    <s v="individual"/>
    <x v="3"/>
    <n v="2629632.48"/>
    <s v="Pecuario"/>
    <x v="17"/>
  </r>
  <r>
    <n v="12"/>
    <s v="Álvarez, Peralta Berta"/>
    <x v="2"/>
    <x v="6"/>
    <s v="desarrollo"/>
    <s v="individual"/>
    <x v="3"/>
    <n v="3000000"/>
    <s v="Pecuario"/>
    <x v="17"/>
  </r>
  <r>
    <n v="13"/>
    <s v="Álvarez, Peralta Maria de los Ángeles"/>
    <x v="2"/>
    <x v="6"/>
    <s v="desarrollo"/>
    <s v="individual"/>
    <x v="3"/>
    <n v="3192495"/>
    <s v="Pecuario"/>
    <x v="17"/>
  </r>
  <r>
    <n v="14"/>
    <s v="Álvarez, Peralta Maria del Carmén"/>
    <x v="2"/>
    <x v="6"/>
    <s v="desarrollo"/>
    <s v="individual"/>
    <x v="3"/>
    <n v="2000000"/>
    <s v="Pecuario"/>
    <x v="17"/>
  </r>
  <r>
    <n v="15"/>
    <s v="Barrios, Alvarado Deyanira"/>
    <x v="2"/>
    <x v="6"/>
    <s v="desarrollo"/>
    <s v="individual"/>
    <x v="3"/>
    <n v="2250045"/>
    <s v="Pecuario"/>
    <x v="17"/>
  </r>
  <r>
    <n v="16"/>
    <s v="Barrios, Alvarado Eugenia"/>
    <x v="2"/>
    <x v="6"/>
    <s v="desarrollo"/>
    <s v="individual"/>
    <x v="3"/>
    <n v="3086761.22"/>
    <s v="Pecuario"/>
    <x v="17"/>
  </r>
  <r>
    <n v="17"/>
    <s v="Garcia, Jimenez Elieth"/>
    <x v="2"/>
    <x v="6"/>
    <s v="desarrollo"/>
    <s v="individual"/>
    <x v="3"/>
    <n v="2080366"/>
    <s v="Pecuario"/>
    <x v="17"/>
  </r>
  <r>
    <n v="18"/>
    <s v="Garcia; Jimenez Juana"/>
    <x v="2"/>
    <x v="6"/>
    <s v="desarrollo"/>
    <s v="individual"/>
    <x v="3"/>
    <n v="2015000"/>
    <s v="Pecuario"/>
    <x v="17"/>
  </r>
  <r>
    <n v="19"/>
    <s v="Jimenez, Alvarado Heidy"/>
    <x v="2"/>
    <x v="6"/>
    <s v="desarrollo"/>
    <s v="individual"/>
    <x v="3"/>
    <n v="3499587"/>
    <s v="Pecuario"/>
    <x v="17"/>
  </r>
  <r>
    <n v="20"/>
    <s v="Jiménez, Alvarado Irene"/>
    <x v="2"/>
    <x v="6"/>
    <s v="desarrollo"/>
    <s v="individual"/>
    <x v="3"/>
    <n v="2000000"/>
    <s v="Pecuario"/>
    <x v="17"/>
  </r>
  <r>
    <n v="21"/>
    <s v="Jimenez, Matarrita Brenda"/>
    <x v="2"/>
    <x v="6"/>
    <s v="desarrollo"/>
    <s v="individual"/>
    <x v="3"/>
    <n v="2000000"/>
    <s v="Pecuario"/>
    <x v="17"/>
  </r>
  <r>
    <n v="22"/>
    <s v="Lopez, Matarrta Magaly"/>
    <x v="2"/>
    <x v="6"/>
    <s v="desarrollo"/>
    <s v="individual"/>
    <x v="3"/>
    <n v="3093800"/>
    <s v="Pecuario"/>
    <x v="17"/>
  </r>
  <r>
    <n v="23"/>
    <s v="Mora, Salas Xinia"/>
    <x v="2"/>
    <x v="6"/>
    <s v="desarrollo"/>
    <s v="individual"/>
    <x v="3"/>
    <n v="2318410"/>
    <s v="Pecuario"/>
    <x v="17"/>
  </r>
  <r>
    <n v="24"/>
    <s v="Mora, Vega Ana Luisa"/>
    <x v="2"/>
    <x v="6"/>
    <s v="desarrollo"/>
    <s v="individual"/>
    <x v="3"/>
    <n v="3299835"/>
    <s v="Pecuario"/>
    <x v="17"/>
  </r>
  <r>
    <n v="25"/>
    <s v="Morales, Soto Yendry"/>
    <x v="2"/>
    <x v="6"/>
    <s v="desarrollo"/>
    <s v="individual"/>
    <x v="3"/>
    <n v="3000000"/>
    <s v="Pecuario"/>
    <x v="17"/>
  </r>
  <r>
    <n v="26"/>
    <s v="Nuñez, Morales Kattia"/>
    <x v="2"/>
    <x v="6"/>
    <s v="desarrollo"/>
    <s v="individual"/>
    <x v="3"/>
    <n v="3480891.41"/>
    <s v="Pecuario"/>
    <x v="17"/>
  </r>
  <r>
    <n v="27"/>
    <s v="Nuñez, Morales Yorleny"/>
    <x v="2"/>
    <x v="6"/>
    <s v="desarrollo"/>
    <s v="individual"/>
    <x v="3"/>
    <n v="2886157.3"/>
    <s v="Pecuario"/>
    <x v="17"/>
  </r>
  <r>
    <n v="28"/>
    <s v="Obando, Alvarez Zeneida"/>
    <x v="2"/>
    <x v="6"/>
    <s v="desarrollo"/>
    <s v="individual"/>
    <x v="3"/>
    <n v="2395816.4"/>
    <s v="Pecuario"/>
    <x v="17"/>
  </r>
  <r>
    <n v="29"/>
    <s v="Ortiz, Matarrita Vilma"/>
    <x v="2"/>
    <x v="6"/>
    <s v="desarrollo"/>
    <s v="individual"/>
    <x v="3"/>
    <n v="2023016.45"/>
    <s v="Pecuario"/>
    <x v="17"/>
  </r>
  <r>
    <n v="30"/>
    <s v="Quiros, Medina Cecilia"/>
    <x v="2"/>
    <x v="6"/>
    <s v="desarrollo"/>
    <s v="individual"/>
    <x v="3"/>
    <n v="3499125"/>
    <s v="Pecuario"/>
    <x v="17"/>
  </r>
  <r>
    <n v="31"/>
    <s v="Rodriguez, Chacón Elieth"/>
    <x v="2"/>
    <x v="6"/>
    <s v="desarrollo"/>
    <s v="individual"/>
    <x v="3"/>
    <n v="2950000"/>
    <s v="Pecuario"/>
    <x v="17"/>
  </r>
  <r>
    <n v="32"/>
    <s v="Rojas, Álvarez Ana Yancy"/>
    <x v="2"/>
    <x v="6"/>
    <s v="desarrollo"/>
    <s v="individual"/>
    <x v="3"/>
    <n v="2514439"/>
    <s v="Pecuario"/>
    <x v="17"/>
  </r>
  <r>
    <n v="33"/>
    <s v="Rojas, Alvarez Seily"/>
    <x v="2"/>
    <x v="6"/>
    <s v="desarrollo"/>
    <s v="individual"/>
    <x v="3"/>
    <n v="3333724.32"/>
    <s v="Pecuario"/>
    <x v="17"/>
  </r>
  <r>
    <n v="34"/>
    <s v="Rojas, Torres Claudia"/>
    <x v="2"/>
    <x v="6"/>
    <s v="desarrollo"/>
    <s v="individual"/>
    <x v="3"/>
    <n v="2015000"/>
    <s v="Pecuario"/>
    <x v="17"/>
  </r>
  <r>
    <n v="35"/>
    <s v="Salas Lopez Eraida"/>
    <x v="2"/>
    <x v="6"/>
    <s v="desarrollo"/>
    <s v="individual"/>
    <x v="3"/>
    <n v="3398579.6"/>
    <s v="Pecuario"/>
    <x v="17"/>
  </r>
  <r>
    <n v="36"/>
    <s v="Salas, Alvarado Ana Rosa"/>
    <x v="2"/>
    <x v="6"/>
    <s v="desarrollo"/>
    <s v="individual"/>
    <x v="3"/>
    <n v="3459330"/>
    <s v="Pecuario"/>
    <x v="17"/>
  </r>
  <r>
    <n v="37"/>
    <s v="Salas, Lopez Magdalena"/>
    <x v="2"/>
    <x v="6"/>
    <s v="desarrollo"/>
    <s v="individual"/>
    <x v="3"/>
    <n v="2443993.2000000002"/>
    <s v="Pecuario"/>
    <x v="17"/>
  </r>
  <r>
    <n v="38"/>
    <s v="Salas, Mora Zeneida"/>
    <x v="2"/>
    <x v="0"/>
    <s v="desarrollo"/>
    <s v="individual"/>
    <x v="3"/>
    <n v="3220403.52"/>
    <s v="Pecuario"/>
    <x v="18"/>
  </r>
  <r>
    <n v="39"/>
    <s v="Solano, Barahona Lourdes"/>
    <x v="2"/>
    <x v="6"/>
    <s v="desarrollo"/>
    <s v="individual"/>
    <x v="3"/>
    <n v="3485955"/>
    <s v="Pecuario"/>
    <x v="17"/>
  </r>
  <r>
    <n v="40"/>
    <s v="Torres, Casares Dina"/>
    <x v="2"/>
    <x v="6"/>
    <s v="desarrollo"/>
    <s v="individual"/>
    <x v="3"/>
    <n v="3489349"/>
    <s v="Pecuario"/>
    <x v="17"/>
  </r>
  <r>
    <n v="41"/>
    <s v="Aida Rodríguez Villegas"/>
    <x v="1"/>
    <x v="7"/>
    <s v="inicial"/>
    <s v="individual"/>
    <x v="3"/>
    <n v="1914602"/>
    <s v="Pecuario"/>
    <x v="2"/>
  </r>
  <r>
    <n v="42"/>
    <s v="Ana Luisa Corrales Castro"/>
    <x v="1"/>
    <x v="4"/>
    <s v="desarrollo"/>
    <s v="individual"/>
    <x v="3"/>
    <n v="2170589.9900000002"/>
    <s v="Agricultura"/>
    <x v="1"/>
  </r>
  <r>
    <n v="43"/>
    <s v="Ana Valverde Morales"/>
    <x v="1"/>
    <x v="1"/>
    <s v="desarrollo"/>
    <s v="individual"/>
    <x v="3"/>
    <n v="3089589"/>
    <s v="Agricultura"/>
    <x v="19"/>
  </r>
  <r>
    <n v="44"/>
    <s v="Celine Pollet Carvajal"/>
    <x v="1"/>
    <x v="3"/>
    <s v="inicial"/>
    <s v="individual"/>
    <x v="3"/>
    <n v="1905212.6"/>
    <s v="Agricultura"/>
    <x v="1"/>
  </r>
  <r>
    <n v="45"/>
    <s v="Damaris García Murillo"/>
    <x v="1"/>
    <x v="3"/>
    <s v="inicial"/>
    <s v="grupal"/>
    <x v="3"/>
    <n v="2868158"/>
    <s v="Servicios"/>
    <x v="6"/>
  </r>
  <r>
    <n v="46"/>
    <s v="Deysis Danelis Lira Rocha"/>
    <x v="1"/>
    <x v="7"/>
    <s v="inicial"/>
    <s v="individual"/>
    <x v="3"/>
    <n v="169767.66"/>
    <s v="Agricultura"/>
    <x v="20"/>
  </r>
  <r>
    <n v="47"/>
    <s v="Elda Herrera Cárdenas"/>
    <x v="1"/>
    <x v="3"/>
    <s v="inicial"/>
    <s v="individual"/>
    <x v="3"/>
    <n v="1999450.01"/>
    <s v="Agricultura"/>
    <x v="11"/>
  </r>
  <r>
    <n v="48"/>
    <s v="Elizabeth Marquez Gasparotti"/>
    <x v="1"/>
    <x v="4"/>
    <s v="inicial"/>
    <s v="individual"/>
    <x v="3"/>
    <n v="1704868"/>
    <s v="Agricultura"/>
    <x v="21"/>
  </r>
  <r>
    <n v="49"/>
    <s v="Emilce Villagra Vindas"/>
    <x v="1"/>
    <x v="4"/>
    <s v="inicial"/>
    <s v="individual"/>
    <x v="3"/>
    <n v="1618585"/>
    <s v="Agricultura"/>
    <x v="21"/>
  </r>
  <r>
    <n v="50"/>
    <s v="Fanny Mena Segura"/>
    <x v="1"/>
    <x v="1"/>
    <s v="desarrollo"/>
    <s v="individual"/>
    <x v="3"/>
    <n v="3375500"/>
    <s v="Pecuario"/>
    <x v="22"/>
  </r>
  <r>
    <n v="51"/>
    <s v="Florinda Pérez Vargas"/>
    <x v="1"/>
    <x v="3"/>
    <s v="inicial"/>
    <s v="individual"/>
    <x v="3"/>
    <n v="2000000"/>
    <s v="Pecuario"/>
    <x v="22"/>
  </r>
  <r>
    <n v="52"/>
    <s v="Gerardina Barboza López"/>
    <x v="1"/>
    <x v="3"/>
    <s v="inicial"/>
    <s v="individual"/>
    <x v="3"/>
    <n v="1937114"/>
    <s v="Agricultura"/>
    <x v="5"/>
  </r>
  <r>
    <n v="53"/>
    <s v="Gerardina Solano Mora"/>
    <x v="1"/>
    <x v="3"/>
    <s v="inicial"/>
    <s v="individual"/>
    <x v="3"/>
    <n v="1948846.85"/>
    <s v="Pecuario"/>
    <x v="2"/>
  </r>
  <r>
    <n v="54"/>
    <s v="Gloriana Camacho Ilama"/>
    <x v="1"/>
    <x v="1"/>
    <s v="inicial"/>
    <s v="individual"/>
    <x v="3"/>
    <n v="1882559"/>
    <s v="Pecuario"/>
    <x v="9"/>
  </r>
  <r>
    <n v="55"/>
    <s v="Guadalupe Martínez Guzmán"/>
    <x v="1"/>
    <x v="1"/>
    <s v="inicial"/>
    <s v="individual"/>
    <x v="3"/>
    <n v="1574788.61"/>
    <s v="Agricultura"/>
    <x v="23"/>
  </r>
  <r>
    <n v="56"/>
    <s v="Guiselle Aguero Jiménez"/>
    <x v="1"/>
    <x v="3"/>
    <s v="inicial"/>
    <s v="individual"/>
    <x v="3"/>
    <n v="1999800"/>
    <s v="Pecuario"/>
    <x v="12"/>
  </r>
  <r>
    <n v="57"/>
    <s v="Guiselle Pérez Marín"/>
    <x v="1"/>
    <x v="3"/>
    <s v="inicial"/>
    <s v="individual"/>
    <x v="3"/>
    <n v="1950000"/>
    <s v="Pecuario"/>
    <x v="24"/>
  </r>
  <r>
    <n v="58"/>
    <s v="Isabel Ordoñez Ordoñez"/>
    <x v="1"/>
    <x v="7"/>
    <s v="inicial"/>
    <s v="individual"/>
    <x v="3"/>
    <n v="1959020"/>
    <s v="Agricultura"/>
    <x v="5"/>
  </r>
  <r>
    <n v="59"/>
    <s v="Ivonne Sequeira Sandí"/>
    <x v="1"/>
    <x v="3"/>
    <s v="inicial"/>
    <s v="individual"/>
    <x v="3"/>
    <n v="1905000"/>
    <s v="Pecuario"/>
    <x v="2"/>
  </r>
  <r>
    <n v="60"/>
    <s v="Ivonne Vargas Gamboa"/>
    <x v="1"/>
    <x v="1"/>
    <s v="desarrollo"/>
    <s v="individual"/>
    <x v="3"/>
    <n v="3019519.19"/>
    <s v="Agricultura"/>
    <x v="25"/>
  </r>
  <r>
    <n v="61"/>
    <s v="Jenny Gamboa Pereira"/>
    <x v="1"/>
    <x v="1"/>
    <s v="inicial"/>
    <s v="individual"/>
    <x v="3"/>
    <n v="1884542.85"/>
    <s v="Pecuario"/>
    <x v="9"/>
  </r>
  <r>
    <n v="62"/>
    <s v="Jovita Nuñez Hidalgo"/>
    <x v="1"/>
    <x v="1"/>
    <s v="inicial"/>
    <s v="individual"/>
    <x v="3"/>
    <n v="1994474.31"/>
    <s v="Agricultura"/>
    <x v="1"/>
  </r>
  <r>
    <n v="63"/>
    <s v="Katelin González Otarola"/>
    <x v="1"/>
    <x v="4"/>
    <s v="desarrollo"/>
    <s v="individual"/>
    <x v="3"/>
    <n v="3499949.36"/>
    <s v="Pecuario"/>
    <x v="9"/>
  </r>
  <r>
    <n v="64"/>
    <s v="Laura Madrigal Méndez"/>
    <x v="1"/>
    <x v="7"/>
    <s v="inicial"/>
    <s v="individual"/>
    <x v="3"/>
    <n v="1975663.4"/>
    <s v="Agricultura"/>
    <x v="11"/>
  </r>
  <r>
    <n v="65"/>
    <s v="Laura Navarro Camacho"/>
    <x v="1"/>
    <x v="1"/>
    <s v="desarrollo"/>
    <s v="individual"/>
    <x v="3"/>
    <n v="1442618.45"/>
    <s v="Agricultura"/>
    <x v="1"/>
  </r>
  <r>
    <n v="66"/>
    <s v="Leticia Hernández Díaz"/>
    <x v="1"/>
    <x v="3"/>
    <s v="inicial"/>
    <s v="individual"/>
    <x v="3"/>
    <n v="2654642"/>
    <s v="Servicios"/>
    <x v="6"/>
  </r>
  <r>
    <n v="67"/>
    <s v="Lilliam Salazar Sánchez"/>
    <x v="1"/>
    <x v="1"/>
    <s v="inicial"/>
    <s v="individual"/>
    <x v="3"/>
    <n v="1779976.17"/>
    <s v="Pecuario"/>
    <x v="16"/>
  </r>
  <r>
    <n v="68"/>
    <s v="Lourdes Chinchilla Marín"/>
    <x v="1"/>
    <x v="1"/>
    <s v="inicial"/>
    <s v="individual"/>
    <x v="3"/>
    <n v="1744608.37"/>
    <s v="Agricultura"/>
    <x v="26"/>
  </r>
  <r>
    <n v="69"/>
    <s v="Lucía Chamorro Borbón"/>
    <x v="1"/>
    <x v="4"/>
    <s v="inicial"/>
    <s v="individual"/>
    <x v="3"/>
    <n v="1405973.83"/>
    <s v="Agricultura"/>
    <x v="21"/>
  </r>
  <r>
    <n v="70"/>
    <s v="Luz María Romero Romero"/>
    <x v="1"/>
    <x v="4"/>
    <s v="inicial"/>
    <s v="individual"/>
    <x v="3"/>
    <n v="1827806.31"/>
    <s v="Agricultura"/>
    <x v="27"/>
  </r>
  <r>
    <n v="71"/>
    <s v="Marenco Marenco Alejandra María ASOMUPRA"/>
    <x v="1"/>
    <x v="4"/>
    <s v="inicial"/>
    <s v="grupal"/>
    <x v="3"/>
    <n v="1241458.31"/>
    <s v="Agricultura"/>
    <x v="22"/>
  </r>
  <r>
    <n v="72"/>
    <s v="Margarita Villalobos Barquero"/>
    <x v="1"/>
    <x v="3"/>
    <s v="inicial"/>
    <s v="individual"/>
    <x v="3"/>
    <n v="1954843.15"/>
    <s v="Pecuario"/>
    <x v="9"/>
  </r>
  <r>
    <n v="73"/>
    <s v="María Fernanda Céspedes Guillén"/>
    <x v="1"/>
    <x v="1"/>
    <s v="desarrollo"/>
    <s v="individual"/>
    <x v="3"/>
    <n v="3391691"/>
    <s v="Agricultura"/>
    <x v="28"/>
  </r>
  <r>
    <n v="74"/>
    <s v="María Isabel Madrigal Saborío"/>
    <x v="1"/>
    <x v="3"/>
    <s v="inicial"/>
    <s v="individual"/>
    <x v="3"/>
    <n v="1792271"/>
    <s v="Agricultura"/>
    <x v="5"/>
  </r>
  <r>
    <n v="75"/>
    <s v="María Isabel Montero Solórzano"/>
    <x v="1"/>
    <x v="4"/>
    <s v="inicial"/>
    <s v="individual"/>
    <x v="3"/>
    <n v="1370050"/>
    <s v="Agricultura"/>
    <x v="27"/>
  </r>
  <r>
    <n v="76"/>
    <s v="María Munguía Pérez (Asociación Trabajo y Esperanza Las Brisas)"/>
    <x v="1"/>
    <x v="7"/>
    <s v="inicial"/>
    <s v="grupal"/>
    <x v="3"/>
    <n v="1475921.08"/>
    <s v="Agricultura"/>
    <x v="29"/>
  </r>
  <r>
    <n v="77"/>
    <s v="Maribel Montoya Peraza"/>
    <x v="1"/>
    <x v="1"/>
    <s v="inicial"/>
    <s v="individual"/>
    <x v="3"/>
    <n v="1493634.47"/>
    <s v="Agricultura"/>
    <x v="30"/>
  </r>
  <r>
    <n v="78"/>
    <s v="Maricela González Arias"/>
    <x v="1"/>
    <x v="3"/>
    <s v="inicial"/>
    <s v="individual"/>
    <x v="3"/>
    <n v="1938305.04"/>
    <s v="Pecuario"/>
    <x v="9"/>
  </r>
  <r>
    <n v="79"/>
    <s v="Marleny Jimenez Porras"/>
    <x v="1"/>
    <x v="3"/>
    <s v="inicial"/>
    <s v="individual"/>
    <x v="3"/>
    <n v="1999535"/>
    <s v="Agroindustria"/>
    <x v="24"/>
  </r>
  <r>
    <n v="80"/>
    <s v="Mayra Solano Alfaro"/>
    <x v="1"/>
    <x v="1"/>
    <s v="desarrollo"/>
    <s v="individual"/>
    <x v="3"/>
    <n v="3322558.88"/>
    <s v="Pecuario"/>
    <x v="16"/>
  </r>
  <r>
    <n v="81"/>
    <s v="Milena Chaverri Pérez"/>
    <x v="1"/>
    <x v="7"/>
    <s v="desarrollo"/>
    <s v="individual"/>
    <x v="3"/>
    <n v="3491500"/>
    <s v="Pecuario"/>
    <x v="16"/>
  </r>
  <r>
    <n v="82"/>
    <s v="Rosa Bermúdez Berrocal"/>
    <x v="1"/>
    <x v="3"/>
    <s v="inicial"/>
    <s v="individual"/>
    <x v="3"/>
    <n v="1950000"/>
    <s v="Pecuario"/>
    <x v="22"/>
  </r>
  <r>
    <n v="83"/>
    <s v="Rosa Murillo Soto"/>
    <x v="1"/>
    <x v="3"/>
    <s v="inicial"/>
    <s v="grupal"/>
    <x v="3"/>
    <n v="3482322"/>
    <s v="Servicios"/>
    <x v="6"/>
  </r>
  <r>
    <n v="84"/>
    <s v="Ruiz Bejarano Lidia ASOMUN"/>
    <x v="1"/>
    <x v="4"/>
    <s v="inicial"/>
    <s v="grupal"/>
    <x v="3"/>
    <n v="3087822"/>
    <s v="Agricultura"/>
    <x v="21"/>
  </r>
  <r>
    <n v="85"/>
    <s v="Sonia Berrocal Durán"/>
    <x v="1"/>
    <x v="3"/>
    <s v="inicial"/>
    <s v="individual"/>
    <x v="3"/>
    <n v="1999780"/>
    <s v="Pecuario"/>
    <x v="22"/>
  </r>
  <r>
    <n v="86"/>
    <s v="Teresita Matamoros Carvajal"/>
    <x v="1"/>
    <x v="3"/>
    <s v="desarrollo"/>
    <s v="grupal"/>
    <x v="3"/>
    <n v="4138342"/>
    <s v="Agroindustria"/>
    <x v="31"/>
  </r>
  <r>
    <n v="87"/>
    <s v="Yadira Alvarado Durán"/>
    <x v="1"/>
    <x v="7"/>
    <s v="inicial"/>
    <s v="individual"/>
    <x v="3"/>
    <n v="1702116.83"/>
    <s v="Pecuario"/>
    <x v="9"/>
  </r>
  <r>
    <n v="88"/>
    <s v="Yesenia Ríos Solano"/>
    <x v="1"/>
    <x v="3"/>
    <s v="inicial"/>
    <s v="individual"/>
    <x v="3"/>
    <n v="1987744"/>
    <s v="Pecuario"/>
    <x v="9"/>
  </r>
  <r>
    <n v="1"/>
    <s v="Nuria Cortés Granados"/>
    <x v="1"/>
    <x v="1"/>
    <s v="desarrollo"/>
    <s v="individual"/>
    <x v="4"/>
    <n v="3391639"/>
    <s v="Agricultura"/>
    <x v="32"/>
  </r>
  <r>
    <n v="2"/>
    <s v="María Gabriela Alvarado Picado"/>
    <x v="1"/>
    <x v="1"/>
    <s v="desarrollo"/>
    <s v="individual"/>
    <x v="4"/>
    <n v="3443923"/>
    <s v="Pecuario"/>
    <x v="33"/>
  </r>
  <r>
    <n v="3"/>
    <s v="María Isabel Víquez Aguilar"/>
    <x v="1"/>
    <x v="1"/>
    <s v="inicial"/>
    <s v="individual"/>
    <x v="4"/>
    <n v="1784386.2"/>
    <s v="Agricultura"/>
    <x v="34"/>
  </r>
  <r>
    <n v="4"/>
    <s v="Liz Cerdas Cruz"/>
    <x v="1"/>
    <x v="7"/>
    <s v="desarrollo"/>
    <s v="individual"/>
    <x v="4"/>
    <n v="3376331.23"/>
    <s v="Pecuario"/>
    <x v="35"/>
  </r>
  <r>
    <n v="5"/>
    <s v="Pacífica Isabel Suárez Solis"/>
    <x v="1"/>
    <x v="7"/>
    <s v="inicial"/>
    <s v="individual"/>
    <x v="4"/>
    <n v="1800000"/>
    <s v="Pecuario"/>
    <x v="36"/>
  </r>
  <r>
    <n v="6"/>
    <s v="Maritza Lamas Solórzano"/>
    <x v="1"/>
    <x v="7"/>
    <s v="inicial"/>
    <s v="individual"/>
    <x v="4"/>
    <n v="1999459.96"/>
    <s v="Pecuario"/>
    <x v="37"/>
  </r>
  <r>
    <n v="7"/>
    <s v="Lesbia Zeledón Jiménez"/>
    <x v="1"/>
    <x v="7"/>
    <s v="inicial"/>
    <s v="individual"/>
    <x v="4"/>
    <n v="2000000"/>
    <s v="Pecuario"/>
    <x v="37"/>
  </r>
  <r>
    <n v="8"/>
    <s v="Adelita Zúñiga Rodríguez"/>
    <x v="1"/>
    <x v="7"/>
    <s v="inicial"/>
    <s v="individual"/>
    <x v="4"/>
    <n v="1897643.19"/>
    <s v="Pecuario"/>
    <x v="37"/>
  </r>
  <r>
    <n v="9"/>
    <s v="Alba Cristina Rodríguez Rodríguez"/>
    <x v="1"/>
    <x v="7"/>
    <s v="inicial"/>
    <s v="grupal"/>
    <x v="4"/>
    <n v="2108128"/>
    <s v="Agricultura"/>
    <x v="28"/>
  </r>
  <r>
    <n v="10"/>
    <s v="Emilce Mayorga Segura"/>
    <x v="1"/>
    <x v="7"/>
    <s v="inicial"/>
    <s v="individual"/>
    <x v="4"/>
    <n v="2000000"/>
    <s v="Pecuario"/>
    <x v="38"/>
  </r>
  <r>
    <n v="11"/>
    <s v="Andrea Díaz Vallejos"/>
    <x v="1"/>
    <x v="7"/>
    <s v="inicial"/>
    <s v="individual"/>
    <x v="4"/>
    <n v="1850540"/>
    <s v="Pecuario"/>
    <x v="38"/>
  </r>
  <r>
    <n v="12"/>
    <s v="Gladys Padilla Chaves"/>
    <x v="1"/>
    <x v="7"/>
    <s v="inicial"/>
    <s v="individual"/>
    <x v="4"/>
    <n v="1959020"/>
    <s v="Agricultura"/>
    <x v="5"/>
  </r>
  <r>
    <n v="13"/>
    <s v="María del Carmen Villafuerte Villalta"/>
    <x v="1"/>
    <x v="5"/>
    <s v="inicial"/>
    <s v="individual"/>
    <x v="4"/>
    <n v="1455689.86"/>
    <s v="Pecuario"/>
    <x v="38"/>
  </r>
  <r>
    <n v="14"/>
    <s v="María Ester Mora Vargas"/>
    <x v="1"/>
    <x v="5"/>
    <s v="inicial"/>
    <s v="individual"/>
    <x v="4"/>
    <n v="1908369.03"/>
    <s v="Agricultura"/>
    <x v="39"/>
  </r>
  <r>
    <n v="15"/>
    <s v="Karen Hernández Esquivel"/>
    <x v="1"/>
    <x v="0"/>
    <s v="inicial"/>
    <s v="individual"/>
    <x v="4"/>
    <n v="1999000"/>
    <s v="Pecuario"/>
    <x v="4"/>
  </r>
  <r>
    <n v="16"/>
    <s v="Elisel_Trejos_Carrillo"/>
    <x v="1"/>
    <x v="0"/>
    <s v="inicial"/>
    <s v="individual"/>
    <x v="4"/>
    <n v="1978529"/>
    <s v="Pecuario"/>
    <x v="40"/>
  </r>
  <r>
    <n v="17"/>
    <s v="Gioconda Fowler Cerdas"/>
    <x v="1"/>
    <x v="7"/>
    <s v="inicial"/>
    <s v="individual"/>
    <x v="4"/>
    <n v="1944178.36"/>
    <s v="Pecuario"/>
    <x v="41"/>
  </r>
  <r>
    <n v="18"/>
    <s v="Analia Quirós Jiménez"/>
    <x v="1"/>
    <x v="3"/>
    <s v="inicial"/>
    <s v="individual"/>
    <x v="4"/>
    <n v="1998405"/>
    <s v="Agroindustria"/>
    <x v="42"/>
  </r>
  <r>
    <n v="19"/>
    <s v="Esperanza Alpízar Bermúdez"/>
    <x v="1"/>
    <x v="3"/>
    <s v="inicial"/>
    <s v="individual"/>
    <x v="4"/>
    <n v="1721549.96"/>
    <s v="Pecuario"/>
    <x v="12"/>
  </r>
  <r>
    <n v="20"/>
    <s v="María Eugenia Díaz Hernández"/>
    <x v="1"/>
    <x v="3"/>
    <s v="inicial"/>
    <s v="individual"/>
    <x v="4"/>
    <n v="1904217.52"/>
    <s v="Agricultura"/>
    <x v="43"/>
  </r>
  <r>
    <n v="21"/>
    <s v="Myriam Hernández Campos"/>
    <x v="1"/>
    <x v="3"/>
    <s v="inicial"/>
    <s v="individual"/>
    <x v="4"/>
    <n v="1919000"/>
    <s v="Pecuario"/>
    <x v="12"/>
  </r>
  <r>
    <n v="22"/>
    <s v="Shirley Guiselle Trejos Chavarría"/>
    <x v="1"/>
    <x v="3"/>
    <s v="inicial"/>
    <s v="individual"/>
    <x v="4"/>
    <n v="2000000"/>
    <s v="Pecuario"/>
    <x v="2"/>
  </r>
  <r>
    <n v="23"/>
    <s v="Lidieth Guzmán Carmona"/>
    <x v="1"/>
    <x v="3"/>
    <s v="inicial"/>
    <s v="individual"/>
    <x v="4"/>
    <n v="1871920"/>
    <s v="Agricultura"/>
    <x v="1"/>
  </r>
  <r>
    <n v="24"/>
    <s v="Lilliana Bermúdez Retana"/>
    <x v="1"/>
    <x v="3"/>
    <s v="inicial"/>
    <s v="individual"/>
    <x v="4"/>
    <n v="1991223"/>
    <s v="Pecuario"/>
    <x v="9"/>
  </r>
  <r>
    <n v="25"/>
    <s v="Teresa Quirós Vargas"/>
    <x v="1"/>
    <x v="3"/>
    <s v="inicial"/>
    <s v="individual"/>
    <x v="4"/>
    <n v="2000000"/>
    <s v="Pecuario"/>
    <x v="22"/>
  </r>
  <r>
    <n v="26"/>
    <s v="Caterin Vargas Vanegas"/>
    <x v="1"/>
    <x v="3"/>
    <s v="inicial"/>
    <s v="individual"/>
    <x v="4"/>
    <n v="1993274.32"/>
    <s v="Agroindustria"/>
    <x v="44"/>
  </r>
  <r>
    <n v="27"/>
    <s v="Silvia Elena Prado Rojas"/>
    <x v="1"/>
    <x v="3"/>
    <s v="inicial"/>
    <s v="individual"/>
    <x v="4"/>
    <n v="1999681.97"/>
    <s v="Agricultura"/>
    <x v="45"/>
  </r>
  <r>
    <n v="28"/>
    <s v="Cristina Solano Naranjo"/>
    <x v="1"/>
    <x v="3"/>
    <s v="inicial"/>
    <s v="individual"/>
    <x v="4"/>
    <n v="1999987"/>
    <s v="Pecuario"/>
    <x v="12"/>
  </r>
  <r>
    <n v="29"/>
    <s v="Aracelly Jiménez Arias"/>
    <x v="1"/>
    <x v="3"/>
    <s v="inicial"/>
    <s v="individual"/>
    <x v="4"/>
    <n v="1895011.85"/>
    <s v="Agricultura"/>
    <x v="1"/>
  </r>
  <r>
    <n v="30"/>
    <s v="Leila Jiménez Soto"/>
    <x v="1"/>
    <x v="3"/>
    <s v="inicial"/>
    <s v="individual"/>
    <x v="4"/>
    <n v="2000000"/>
    <s v="Pecuario"/>
    <x v="2"/>
  </r>
  <r>
    <n v="31"/>
    <s v="Dinia Aguilar Bonilla"/>
    <x v="1"/>
    <x v="3"/>
    <s v="inicial"/>
    <s v="individual"/>
    <x v="4"/>
    <n v="1960000"/>
    <s v="Pecuario"/>
    <x v="9"/>
  </r>
  <r>
    <n v="32"/>
    <s v="María Elena García Marín (AMEP)"/>
    <x v="1"/>
    <x v="3"/>
    <s v="desarrollo"/>
    <s v="grupal"/>
    <x v="4"/>
    <n v="3626827"/>
    <s v="Agroindustria"/>
    <x v="46"/>
  </r>
  <r>
    <n v="33"/>
    <s v="Yorleny Cordero Barrantes"/>
    <x v="1"/>
    <x v="3"/>
    <s v="inicial"/>
    <s v="individual"/>
    <x v="4"/>
    <n v="1987900"/>
    <s v="Agricultura"/>
    <x v="47"/>
  </r>
  <r>
    <n v="34"/>
    <s v="Seidy Selles Páez"/>
    <x v="1"/>
    <x v="3"/>
    <s v="inicial"/>
    <s v="grupal"/>
    <x v="4"/>
    <n v="3498371"/>
    <s v="Servicios"/>
    <x v="6"/>
  </r>
  <r>
    <n v="35"/>
    <s v="Yesenia Garro Zúñiga"/>
    <x v="1"/>
    <x v="3"/>
    <s v="inicial"/>
    <s v="individual"/>
    <x v="4"/>
    <n v="1999183"/>
    <s v="Pecuario"/>
    <x v="18"/>
  </r>
  <r>
    <n v="36"/>
    <s v="Marcela Castro Arias"/>
    <x v="1"/>
    <x v="3"/>
    <s v="inicial"/>
    <s v="individual"/>
    <x v="4"/>
    <n v="1999333"/>
    <s v="Agricultura"/>
    <x v="1"/>
  </r>
  <r>
    <n v="37"/>
    <s v="Ana Lía de la Trinidad Mora Chinchilla"/>
    <x v="0"/>
    <x v="1"/>
    <s v="inicial"/>
    <s v="individual"/>
    <x v="4"/>
    <n v="2145625.52"/>
    <s v="Agricultura"/>
    <x v="48"/>
  </r>
  <r>
    <n v="38"/>
    <s v="María de Los Ángeles Navarro Sánchez"/>
    <x v="0"/>
    <x v="1"/>
    <s v="inicial"/>
    <s v="individual"/>
    <x v="4"/>
    <n v="1945664.5"/>
    <s v="Pecuario"/>
    <x v="2"/>
  </r>
  <r>
    <n v="39"/>
    <s v="Maribel de los Ángeles Vindas Navarro"/>
    <x v="0"/>
    <x v="1"/>
    <s v="inicial"/>
    <s v="individual"/>
    <x v="4"/>
    <n v="1678896.28"/>
    <s v="Agricultura"/>
    <x v="49"/>
  </r>
  <r>
    <n v="40"/>
    <s v="María de los Ángeles Vindas Navarro"/>
    <x v="0"/>
    <x v="1"/>
    <s v="inicial"/>
    <s v="individual"/>
    <x v="4"/>
    <n v="1647355.64"/>
    <s v="Agricultura"/>
    <x v="50"/>
  </r>
  <r>
    <n v="41"/>
    <s v="Siles Gamboa Viviana"/>
    <x v="0"/>
    <x v="1"/>
    <s v="inicial"/>
    <s v="individual"/>
    <x v="4"/>
    <n v="1864500"/>
    <s v="Agricultura"/>
    <x v="51"/>
  </r>
  <r>
    <n v="42"/>
    <s v="Vianney Susana_Corrales_Rodriguez"/>
    <x v="0"/>
    <x v="1"/>
    <s v="inicial"/>
    <s v="individual"/>
    <x v="4"/>
    <n v="1897024"/>
    <s v="Pecuario"/>
    <x v="9"/>
  </r>
  <r>
    <n v="43"/>
    <s v="Damaris Ferreto Campos"/>
    <x v="0"/>
    <x v="0"/>
    <s v="inicial"/>
    <s v="individual"/>
    <x v="4"/>
    <n v="1936636"/>
    <s v="Pecuario"/>
    <x v="9"/>
  </r>
  <r>
    <n v="44"/>
    <s v="Elkis Liseth Lara Álvarez"/>
    <x v="0"/>
    <x v="0"/>
    <s v="inicial"/>
    <s v="individual"/>
    <x v="4"/>
    <n v="1884746"/>
    <s v="Pecuario"/>
    <x v="9"/>
  </r>
  <r>
    <n v="45"/>
    <s v="Rebeca Herrera Alfaro"/>
    <x v="0"/>
    <x v="0"/>
    <s v="inicial"/>
    <s v="individual"/>
    <x v="4"/>
    <n v="1923575.62"/>
    <s v="Agricultura"/>
    <x v="52"/>
  </r>
  <r>
    <n v="46"/>
    <s v="Sandra_García_Díaz"/>
    <x v="0"/>
    <x v="0"/>
    <s v="inicial"/>
    <s v="grupal"/>
    <x v="4"/>
    <n v="3456765"/>
    <s v="Agricultura"/>
    <x v="5"/>
  </r>
  <r>
    <n v="47"/>
    <s v="Castro Albertazzi Ana Ligia"/>
    <x v="0"/>
    <x v="5"/>
    <s v="inicial"/>
    <s v="grupal"/>
    <x v="4"/>
    <n v="1962703.54"/>
    <s v="Agricultura"/>
    <x v="53"/>
  </r>
  <r>
    <n v="48"/>
    <s v="Quijada Elizabeth del Valle"/>
    <x v="0"/>
    <x v="5"/>
    <s v="inicial"/>
    <s v="individual"/>
    <x v="4"/>
    <n v="1939802.9"/>
    <s v="Agricultura"/>
    <x v="54"/>
  </r>
  <r>
    <n v="49"/>
    <s v="Salas Aguilar Yendri"/>
    <x v="0"/>
    <x v="5"/>
    <s v="inicial"/>
    <s v="individual"/>
    <x v="4"/>
    <n v="1973884"/>
    <s v="Agricultura"/>
    <x v="53"/>
  </r>
  <r>
    <n v="50"/>
    <s v="Castillo Brenes Ivannia"/>
    <x v="0"/>
    <x v="5"/>
    <s v="inicial"/>
    <s v="individual"/>
    <x v="4"/>
    <n v="2000000"/>
    <s v="Pecuario"/>
    <x v="9"/>
  </r>
  <r>
    <n v="51"/>
    <s v="Centeno Calero Martha Lorena"/>
    <x v="0"/>
    <x v="5"/>
    <s v="inicial"/>
    <s v="individual"/>
    <x v="4"/>
    <n v="1998000"/>
    <s v="Pecuario"/>
    <x v="22"/>
  </r>
  <r>
    <n v="52"/>
    <s v="Salas Aguilar Stephannie"/>
    <x v="0"/>
    <x v="5"/>
    <s v="inicial"/>
    <s v="individual"/>
    <x v="4"/>
    <n v="1973884"/>
    <s v="Agricultura"/>
    <x v="53"/>
  </r>
  <r>
    <n v="53"/>
    <s v="Sanchez Castro María José"/>
    <x v="0"/>
    <x v="5"/>
    <s v="inicial"/>
    <s v="individual"/>
    <x v="4"/>
    <n v="1982098.4"/>
    <s v="Pecuario"/>
    <x v="9"/>
  </r>
  <r>
    <n v="54"/>
    <s v="Solano Salazar Noelia"/>
    <x v="0"/>
    <x v="5"/>
    <s v="inicial"/>
    <s v="individual"/>
    <x v="4"/>
    <n v="2000000"/>
    <s v="Pecuario"/>
    <x v="9"/>
  </r>
  <r>
    <n v="55"/>
    <s v="Robles Ulloa Marjorie"/>
    <x v="0"/>
    <x v="5"/>
    <s v="inicial"/>
    <s v="individual"/>
    <x v="4"/>
    <n v="1998091.94"/>
    <s v="Agricultura"/>
    <x v="5"/>
  </r>
  <r>
    <n v="56"/>
    <s v="Obando Perez María del Carmen"/>
    <x v="0"/>
    <x v="5"/>
    <s v="inicial"/>
    <s v="individual"/>
    <x v="4"/>
    <n v="1996686"/>
    <s v="Pecuario"/>
    <x v="22"/>
  </r>
  <r>
    <n v="57"/>
    <s v="Araya Delgado Katia"/>
    <x v="0"/>
    <x v="5"/>
    <s v="inicial"/>
    <s v="individual"/>
    <x v="4"/>
    <n v="1935655.05"/>
    <s v="Pecuario"/>
    <x v="22"/>
  </r>
  <r>
    <n v="58"/>
    <s v="Arana Araya Mireya"/>
    <x v="0"/>
    <x v="5"/>
    <s v="inicial"/>
    <s v="individual"/>
    <x v="4"/>
    <n v="1778703.21"/>
    <s v="Agricultura"/>
    <x v="53"/>
  </r>
  <r>
    <n v="59"/>
    <s v="Araya Chavarria Mercedes"/>
    <x v="0"/>
    <x v="5"/>
    <s v="inicial"/>
    <s v="individual"/>
    <x v="4"/>
    <n v="1767279.11"/>
    <s v="Pecuario"/>
    <x v="40"/>
  </r>
  <r>
    <n v="60"/>
    <s v="Rivera Quiros Yancy"/>
    <x v="0"/>
    <x v="5"/>
    <s v="inicial"/>
    <s v="individual"/>
    <x v="4"/>
    <n v="1998493"/>
    <s v="Pecuario"/>
    <x v="55"/>
  </r>
  <r>
    <n v="61"/>
    <s v="Reid Uva Yaritza Isabel"/>
    <x v="0"/>
    <x v="5"/>
    <s v="inicial"/>
    <s v="individual"/>
    <x v="4"/>
    <n v="1998091.94"/>
    <s v="Agricultura"/>
    <x v="5"/>
  </r>
  <r>
    <n v="62"/>
    <s v="Castro Prendas Eduvina"/>
    <x v="0"/>
    <x v="5"/>
    <s v="inicial"/>
    <s v="individual"/>
    <x v="4"/>
    <n v="2000000"/>
    <s v="Pecuario"/>
    <x v="9"/>
  </r>
  <r>
    <n v="63"/>
    <s v="Casanova Casanova Olga Lorena"/>
    <x v="0"/>
    <x v="5"/>
    <s v="inicial"/>
    <s v="individual"/>
    <x v="4"/>
    <n v="1998091.94"/>
    <s v="Agricultura"/>
    <x v="5"/>
  </r>
  <r>
    <n v="64"/>
    <s v="Vargas Hernández Jiseth Rocío"/>
    <x v="0"/>
    <x v="5"/>
    <s v="inicial"/>
    <s v="individual"/>
    <x v="4"/>
    <n v="1999980"/>
    <s v="Pecuario"/>
    <x v="9"/>
  </r>
  <r>
    <n v="65"/>
    <s v="Sequeira García Karen Yesenia"/>
    <x v="0"/>
    <x v="5"/>
    <s v="inicial"/>
    <s v="individual"/>
    <x v="4"/>
    <n v="2000000"/>
    <s v="Pecuario"/>
    <x v="9"/>
  </r>
  <r>
    <n v="66"/>
    <s v="Vargas Acuña Olga Cecilia"/>
    <x v="0"/>
    <x v="5"/>
    <s v="inicial"/>
    <s v="individual"/>
    <x v="4"/>
    <n v="1999226.8"/>
    <s v="Agricultura"/>
    <x v="56"/>
  </r>
  <r>
    <n v="67"/>
    <s v="Chaves Salas Siany"/>
    <x v="0"/>
    <x v="5"/>
    <s v="inicial"/>
    <s v="individual"/>
    <x v="4"/>
    <n v="1991809.9"/>
    <s v="Pecuario"/>
    <x v="57"/>
  </r>
  <r>
    <n v="68"/>
    <s v="Sanabria Portuguez María Cecilia"/>
    <x v="0"/>
    <x v="5"/>
    <s v="inicial"/>
    <s v="individual"/>
    <x v="4"/>
    <n v="1998091.94"/>
    <s v="Agricultura"/>
    <x v="5"/>
  </r>
  <r>
    <n v="69"/>
    <s v="Anchía León Esmeralda"/>
    <x v="0"/>
    <x v="5"/>
    <s v="inicial"/>
    <s v="individual"/>
    <x v="4"/>
    <n v="1998091.94"/>
    <s v="Agricultura"/>
    <x v="5"/>
  </r>
  <r>
    <n v="70"/>
    <s v="Arana Araya Zaida"/>
    <x v="0"/>
    <x v="5"/>
    <s v="inicial"/>
    <s v="individual"/>
    <x v="4"/>
    <n v="1960476.7"/>
    <s v="Agricultura"/>
    <x v="53"/>
  </r>
  <r>
    <n v="71"/>
    <s v="Daisy Flores Ortiz"/>
    <x v="0"/>
    <x v="5"/>
    <s v="inicial"/>
    <s v="individual"/>
    <x v="4"/>
    <n v="3499977.5"/>
    <s v="Agroindustria"/>
    <x v="58"/>
  </r>
  <r>
    <n v="72"/>
    <s v="Torres, Casares Raquel"/>
    <x v="2"/>
    <x v="6"/>
    <s v="desarrollo"/>
    <s v="individual"/>
    <x v="4"/>
    <n v="3340447.47"/>
    <s v="Pecuario"/>
    <x v="17"/>
  </r>
  <r>
    <n v="73"/>
    <s v="Torres, Casares Zoeida"/>
    <x v="2"/>
    <x v="6"/>
    <s v="desarrollo"/>
    <s v="individual"/>
    <x v="4"/>
    <n v="3351154.7"/>
    <s v="Pecuario"/>
    <x v="17"/>
  </r>
  <r>
    <n v="74"/>
    <s v="Ulloa, Obando Luz"/>
    <x v="2"/>
    <x v="6"/>
    <s v="desarrollo"/>
    <s v="individual"/>
    <x v="4"/>
    <n v="3000000"/>
    <s v="Pecuario"/>
    <x v="17"/>
  </r>
  <r>
    <n v="75"/>
    <s v="Alvarez Peralta María del Carmen"/>
    <x v="2"/>
    <x v="6"/>
    <s v="desarrollo"/>
    <s v="individual"/>
    <x v="4"/>
    <n v="2000000"/>
    <s v="Pecuario"/>
    <x v="17"/>
  </r>
  <r>
    <n v="76"/>
    <s v="Alvarez Peralta María de los Angeles"/>
    <x v="2"/>
    <x v="6"/>
    <s v="desarrollo"/>
    <s v="individual"/>
    <x v="4"/>
    <n v="3192495"/>
    <s v="Pecuario"/>
    <x v="17"/>
  </r>
  <r>
    <n v="1"/>
    <s v="Vargas Sanchez Olga"/>
    <x v="0"/>
    <x v="3"/>
    <s v="inicial"/>
    <s v="individual"/>
    <x v="5"/>
    <n v="2000000"/>
    <s v="Pecuario"/>
    <x v="9"/>
  </r>
  <r>
    <n v="2"/>
    <s v="Valverde Garro Ana"/>
    <x v="0"/>
    <x v="3"/>
    <s v="inicial"/>
    <s v="individual"/>
    <x v="5"/>
    <n v="2000000"/>
    <s v="Pecuario"/>
    <x v="59"/>
  </r>
  <r>
    <n v="3"/>
    <s v="Godínez Godínez Ana Elieth"/>
    <x v="0"/>
    <x v="3"/>
    <s v="inicial"/>
    <s v="individual"/>
    <x v="5"/>
    <n v="1993059"/>
    <s v="Agricultura"/>
    <x v="60"/>
  </r>
  <r>
    <n v="4"/>
    <s v="Piedra Corrales Anayanci de los Angeles"/>
    <x v="0"/>
    <x v="3"/>
    <s v="inicial"/>
    <s v="individual"/>
    <x v="5"/>
    <n v="1960000"/>
    <s v="Pecuario"/>
    <x v="59"/>
  </r>
  <r>
    <n v="5"/>
    <s v="Cisneros Godínez Elizabeth"/>
    <x v="0"/>
    <x v="3"/>
    <s v="inicial"/>
    <s v="individual"/>
    <x v="5"/>
    <n v="1835353"/>
    <s v="Agricultura"/>
    <x v="60"/>
  </r>
  <r>
    <n v="6"/>
    <s v="Vargas Prado Giselle María"/>
    <x v="0"/>
    <x v="3"/>
    <s v="inicial"/>
    <s v="individual"/>
    <x v="5"/>
    <n v="2000000"/>
    <s v="Pecuario"/>
    <x v="59"/>
  </r>
  <r>
    <n v="7"/>
    <s v="Aguilar Arias María Anny"/>
    <x v="0"/>
    <x v="5"/>
    <s v="inicial"/>
    <s v="individual"/>
    <x v="5"/>
    <n v="1973884"/>
    <s v="Agricultura"/>
    <x v="61"/>
  </r>
  <r>
    <n v="8"/>
    <s v="Nuñez Mora María Cecilia"/>
    <x v="0"/>
    <x v="5"/>
    <s v="inicial"/>
    <s v="individual"/>
    <x v="5"/>
    <n v="1999761"/>
    <s v="Pecuario"/>
    <x v="22"/>
  </r>
  <r>
    <n v="9"/>
    <s v="González Camacho Anabelle"/>
    <x v="0"/>
    <x v="5"/>
    <s v="inicial"/>
    <s v="grupal"/>
    <x v="5"/>
    <n v="2000000"/>
    <s v="Pecuario"/>
    <x v="9"/>
  </r>
  <r>
    <n v="10"/>
    <s v="Delgado Villegas Yettel Vanessa"/>
    <x v="0"/>
    <x v="5"/>
    <s v="inicial"/>
    <s v="individual"/>
    <x v="5"/>
    <n v="2000000"/>
    <s v="Pecuario"/>
    <x v="9"/>
  </r>
  <r>
    <n v="11"/>
    <s v="Astorga Romero Olga Marta"/>
    <x v="0"/>
    <x v="5"/>
    <s v="inicial"/>
    <s v="individual"/>
    <x v="5"/>
    <n v="2000000"/>
    <s v="Pecuario"/>
    <x v="61"/>
  </r>
  <r>
    <n v="12"/>
    <s v="Arias Williams Ana Isabel"/>
    <x v="0"/>
    <x v="5"/>
    <s v="inicial"/>
    <s v="individual"/>
    <x v="5"/>
    <n v="1999761"/>
    <s v="Pecuario"/>
    <x v="61"/>
  </r>
  <r>
    <n v="13"/>
    <s v="Vargas Quiroz Mayra Alejandra"/>
    <x v="0"/>
    <x v="5"/>
    <s v="inicial"/>
    <s v="individual"/>
    <x v="5"/>
    <n v="1999987"/>
    <s v="Pecuario"/>
    <x v="61"/>
  </r>
  <r>
    <n v="14"/>
    <s v="Aguilar Novoa Blanca"/>
    <x v="0"/>
    <x v="5"/>
    <s v="inicial"/>
    <s v="individual"/>
    <x v="5"/>
    <n v="1969462"/>
    <s v="Pecuario"/>
    <x v="61"/>
  </r>
  <r>
    <n v="15"/>
    <s v="Salas Hernández Elibeth"/>
    <x v="0"/>
    <x v="5"/>
    <s v="inicial"/>
    <s v="individual"/>
    <x v="5"/>
    <n v="2000000"/>
    <s v="Pecuario"/>
    <x v="61"/>
  </r>
  <r>
    <n v="16"/>
    <s v="Madriz Elizondo Angelica María"/>
    <x v="0"/>
    <x v="5"/>
    <s v="inicial"/>
    <s v="individual"/>
    <x v="5"/>
    <n v="1453649.1"/>
    <s v="Pecuario"/>
    <x v="61"/>
  </r>
  <r>
    <n v="17"/>
    <s v="Kathia Gonzales Angulo"/>
    <x v="0"/>
    <x v="5"/>
    <s v="desarrollo"/>
    <s v="individual"/>
    <x v="5"/>
    <n v="2527483.7000000002"/>
    <s v="Agricultura"/>
    <x v="62"/>
  </r>
  <r>
    <n v="18"/>
    <s v="León Castro María Isabel"/>
    <x v="0"/>
    <x v="5"/>
    <s v="inicial"/>
    <s v="individual"/>
    <x v="5"/>
    <n v="2000000"/>
    <s v="Pecuario"/>
    <x v="61"/>
  </r>
  <r>
    <n v="19"/>
    <s v="Fallas Umaña Grettel María"/>
    <x v="0"/>
    <x v="5"/>
    <s v="inicial"/>
    <s v="individual"/>
    <x v="5"/>
    <n v="2000000"/>
    <s v="Pecuario"/>
    <x v="61"/>
  </r>
  <r>
    <n v="20"/>
    <s v="Montero Montero Maria Celia"/>
    <x v="0"/>
    <x v="5"/>
    <s v="inicial"/>
    <s v="individual"/>
    <x v="5"/>
    <n v="2000000"/>
    <s v="Pecuario"/>
    <x v="9"/>
  </r>
  <r>
    <n v="21"/>
    <s v="Iliana_Araya_Prado"/>
    <x v="0"/>
    <x v="3"/>
    <s v="inicial"/>
    <s v="individual"/>
    <x v="5"/>
    <n v="2000000"/>
    <s v="Pecuario"/>
    <x v="9"/>
  </r>
  <r>
    <n v="22"/>
    <s v="Gutiérrez Díaz Ada Eunice"/>
    <x v="0"/>
    <x v="0"/>
    <s v="desarrollo"/>
    <s v="individual"/>
    <x v="5"/>
    <n v="3378028"/>
    <s v="Pecuario"/>
    <x v="57"/>
  </r>
  <r>
    <n v="23"/>
    <s v="María de los  Ángeles Salas Aguilar"/>
    <x v="0"/>
    <x v="0"/>
    <s v="inicial"/>
    <s v="individual"/>
    <x v="5"/>
    <n v="1917800"/>
    <s v="Pecuario"/>
    <x v="2"/>
  </r>
  <r>
    <n v="24"/>
    <s v="Ana Madrigal Gutiérrez"/>
    <x v="1"/>
    <x v="4"/>
    <s v="desarrollo"/>
    <s v="individual"/>
    <x v="5"/>
    <n v="3100715"/>
    <s v="Agricultura"/>
    <x v="53"/>
  </r>
  <r>
    <n v="25"/>
    <s v="Cecilia Arley Cubillo"/>
    <x v="1"/>
    <x v="5"/>
    <s v="inicial"/>
    <s v="individual"/>
    <x v="5"/>
    <n v="1766477"/>
    <s v="Agricultura"/>
    <x v="63"/>
  </r>
  <r>
    <n v="26"/>
    <s v="Elizabeth Cerdas Mora"/>
    <x v="1"/>
    <x v="5"/>
    <s v="inicial"/>
    <s v="individual"/>
    <x v="5"/>
    <n v="1878009"/>
    <s v="Agricultura"/>
    <x v="64"/>
  </r>
  <r>
    <n v="27"/>
    <s v="Flora Isabel Hernández Salas"/>
    <x v="1"/>
    <x v="5"/>
    <s v="inicial"/>
    <s v="individual"/>
    <x v="5"/>
    <n v="1938899"/>
    <s v="Agricultura"/>
    <x v="65"/>
  </r>
  <r>
    <n v="28"/>
    <s v="Guiselle de los Angeles Monge Mora"/>
    <x v="1"/>
    <x v="5"/>
    <s v="inicial"/>
    <s v="individual"/>
    <x v="5"/>
    <n v="1761068"/>
    <s v="Pecuario"/>
    <x v="40"/>
  </r>
  <r>
    <n v="29"/>
    <s v="Sara Mora González"/>
    <x v="1"/>
    <x v="5"/>
    <s v="inicial"/>
    <s v="individual"/>
    <x v="5"/>
    <n v="1878009"/>
    <s v="Agricultura"/>
    <x v="64"/>
  </r>
  <r>
    <n v="30"/>
    <s v="Ana Patricia Araya Atencio"/>
    <x v="1"/>
    <x v="5"/>
    <s v="desarrollo"/>
    <s v="individual"/>
    <x v="5"/>
    <n v="3288050"/>
    <m/>
    <x v="61"/>
  </r>
  <r>
    <n v="31"/>
    <s v="Yudi Mejía Cruz"/>
    <x v="1"/>
    <x v="5"/>
    <s v="inicial"/>
    <s v="individual"/>
    <x v="5"/>
    <n v="1883360"/>
    <s v="Agricultura"/>
    <x v="66"/>
  </r>
  <r>
    <n v="32"/>
    <s v="Floribeth Díaz Fernández"/>
    <x v="1"/>
    <x v="5"/>
    <s v="inicial"/>
    <s v="individual"/>
    <x v="5"/>
    <n v="1978291"/>
    <s v="Agricultura"/>
    <x v="67"/>
  </r>
  <r>
    <n v="33"/>
    <s v="Mauren Campos Rivera"/>
    <x v="1"/>
    <x v="5"/>
    <s v="inicial"/>
    <s v="individual"/>
    <x v="5"/>
    <n v="913440.53"/>
    <s v="Pecuario"/>
    <x v="57"/>
  </r>
  <r>
    <n v="34"/>
    <s v="Lidieth Aguilar Córdoba"/>
    <x v="1"/>
    <x v="1"/>
    <s v="desarrollo"/>
    <s v="individual"/>
    <x v="5"/>
    <n v="2834550"/>
    <s v="Agroindustria"/>
    <x v="68"/>
  </r>
  <r>
    <n v="35"/>
    <s v="Genoveva Ureña Gutiérrez"/>
    <x v="1"/>
    <x v="1"/>
    <s v="inicial"/>
    <s v="individual"/>
    <x v="5"/>
    <n v="1903506.6"/>
    <s v="Agricultura"/>
    <x v="1"/>
  </r>
  <r>
    <n v="36"/>
    <s v="Arline Gamboa Barboza"/>
    <x v="1"/>
    <x v="1"/>
    <s v="desarrollo"/>
    <s v="individual"/>
    <x v="5"/>
    <n v="2984764"/>
    <s v="Agricultura"/>
    <x v="69"/>
  </r>
  <r>
    <n v="37"/>
    <s v="Merceditas Cordero Mora"/>
    <x v="1"/>
    <x v="1"/>
    <s v="inicial"/>
    <s v="individual"/>
    <x v="5"/>
    <n v="1666860.37"/>
    <s v="Pecuario"/>
    <x v="70"/>
  </r>
  <r>
    <n v="38"/>
    <s v="Clarita Navarro Ureña"/>
    <x v="1"/>
    <x v="1"/>
    <s v="desarrollo"/>
    <s v="individual"/>
    <x v="5"/>
    <n v="1530989.88"/>
    <s v="Agricultura"/>
    <x v="71"/>
  </r>
  <r>
    <n v="39"/>
    <s v="Leticia Gutiérrez Picado"/>
    <x v="1"/>
    <x v="1"/>
    <s v="inicial"/>
    <s v="individual"/>
    <x v="5"/>
    <n v="1181038"/>
    <s v="Agricultura"/>
    <x v="11"/>
  </r>
  <r>
    <n v="40"/>
    <s v="Margarita Bottazzi Basti"/>
    <x v="1"/>
    <x v="1"/>
    <s v="inicial"/>
    <s v="individual"/>
    <x v="5"/>
    <n v="742629.73"/>
    <s v="Agricultura"/>
    <x v="72"/>
  </r>
  <r>
    <n v="41"/>
    <s v="Thelma Juarez Molina"/>
    <x v="1"/>
    <x v="7"/>
    <s v="inicial"/>
    <s v="individual"/>
    <x v="5"/>
    <n v="1964900"/>
    <s v="Pecuario"/>
    <x v="73"/>
  </r>
  <r>
    <n v="42"/>
    <s v="Anabelle Hernández Villegas"/>
    <x v="1"/>
    <x v="4"/>
    <s v="desarrollo"/>
    <s v="individual"/>
    <x v="5"/>
    <n v="2000000"/>
    <s v="Agricultura"/>
    <x v="1"/>
  </r>
  <r>
    <n v="43"/>
    <s v="Marisol Bonilla Montero"/>
    <x v="1"/>
    <x v="4"/>
    <s v="inicial"/>
    <s v="individual"/>
    <x v="5"/>
    <n v="1974389.75"/>
    <s v="Pecuario"/>
    <x v="74"/>
  </r>
  <r>
    <n v="44"/>
    <s v="Laura Jeannette Picado Sánchez"/>
    <x v="1"/>
    <x v="4"/>
    <s v="desarrollo"/>
    <s v="individual"/>
    <x v="5"/>
    <n v="3460832.68"/>
    <s v="Pecuario"/>
    <x v="38"/>
  </r>
  <r>
    <n v="45"/>
    <s v="Yajaira Castillo Arrieta"/>
    <x v="1"/>
    <x v="4"/>
    <s v="desarrollo"/>
    <s v="individual"/>
    <x v="5"/>
    <n v="3498361"/>
    <s v="Pecuario"/>
    <x v="38"/>
  </r>
  <r>
    <n v="46"/>
    <s v="Genni Calderón Corrales"/>
    <x v="1"/>
    <x v="4"/>
    <s v="inicial"/>
    <s v="individual"/>
    <x v="5"/>
    <n v="1868249"/>
    <s v="Agricultura"/>
    <x v="5"/>
  </r>
  <r>
    <n v="47"/>
    <s v="Lisbeth González Corella"/>
    <x v="1"/>
    <x v="4"/>
    <s v="desarrollo"/>
    <s v="individual"/>
    <x v="5"/>
    <n v="3500000"/>
    <s v="Agroindustria"/>
    <x v="75"/>
  </r>
  <r>
    <n v="48"/>
    <s v="Ana Michelle Delgado Vasquez"/>
    <x v="1"/>
    <x v="4"/>
    <s v="inicial"/>
    <s v="grupal "/>
    <x v="5"/>
    <n v="3190171"/>
    <s v="Agricultura"/>
    <x v="5"/>
  </r>
  <r>
    <n v="49"/>
    <s v="Marina Borbón Barrantes"/>
    <x v="1"/>
    <x v="4"/>
    <s v="desarrollo"/>
    <s v="individual"/>
    <x v="5"/>
    <n v="3500000"/>
    <s v="Pecuario"/>
    <x v="38"/>
  </r>
  <r>
    <n v="50"/>
    <s v="Eva María Zamora Víquez"/>
    <x v="1"/>
    <x v="4"/>
    <s v="inicial"/>
    <s v="individual"/>
    <x v="5"/>
    <n v="1970973.4"/>
    <s v="Agricultura"/>
    <x v="1"/>
  </r>
  <r>
    <n v="51"/>
    <s v="Cinthya Hernández Chavarria"/>
    <x v="1"/>
    <x v="4"/>
    <s v="inicial"/>
    <s v="individual"/>
    <x v="5"/>
    <n v="1995180"/>
    <s v="Agricultura"/>
    <x v="76"/>
  </r>
  <r>
    <n v="52"/>
    <s v="Yamilet Fonseca Navarro"/>
    <x v="1"/>
    <x v="4"/>
    <s v="inicial"/>
    <s v="individual"/>
    <x v="5"/>
    <n v="1915556"/>
    <s v="Pecuario"/>
    <x v="9"/>
  </r>
  <r>
    <n v="53"/>
    <s v="Meliza Mora Mora"/>
    <x v="1"/>
    <x v="4"/>
    <s v="inicial"/>
    <s v="individual"/>
    <x v="5"/>
    <n v="1721676"/>
    <s v="Agricultura"/>
    <x v="5"/>
  </r>
  <r>
    <n v="54"/>
    <s v="María Elena Arguedas Arce"/>
    <x v="1"/>
    <x v="2"/>
    <s v="desarrollo"/>
    <s v="individual"/>
    <x v="5"/>
    <n v="1401920"/>
    <s v="Agricultura"/>
    <x v="77"/>
  </r>
  <r>
    <n v="55"/>
    <s v="Ruth Sibaja Solera"/>
    <x v="1"/>
    <x v="2"/>
    <s v="desarrollo"/>
    <s v="individual"/>
    <x v="5"/>
    <n v="1939721"/>
    <s v="Agricultura"/>
    <x v="78"/>
  </r>
  <r>
    <n v="56"/>
    <s v="Vanessa Guzmán Sánchez"/>
    <x v="1"/>
    <x v="2"/>
    <s v="desarrollo"/>
    <s v="individual"/>
    <x v="5"/>
    <n v="2699959"/>
    <s v="Agricultura"/>
    <x v="78"/>
  </r>
  <r>
    <n v="57"/>
    <s v="María del Rocío Mejías Segura"/>
    <x v="1"/>
    <x v="2"/>
    <s v="desarrollo"/>
    <s v="individual"/>
    <x v="5"/>
    <n v="3256108.18"/>
    <s v="Agricultura"/>
    <x v="79"/>
  </r>
  <r>
    <n v="1"/>
    <s v="Aurora Solís Marín "/>
    <x v="0"/>
    <x v="4"/>
    <s v="inicial"/>
    <s v="individual"/>
    <x v="6"/>
    <n v="1999589"/>
    <s v="Agricultura"/>
    <x v="11"/>
  </r>
  <r>
    <n v="2"/>
    <s v="Katherine Calvo Mena "/>
    <x v="0"/>
    <x v="4"/>
    <s v="inicial"/>
    <s v="individual"/>
    <x v="6"/>
    <n v="547000"/>
    <s v="Agricultura"/>
    <x v="80"/>
  </r>
  <r>
    <n v="3"/>
    <s v="Meilyn Quintero Boniche "/>
    <x v="0"/>
    <x v="4"/>
    <s v="inicial"/>
    <s v="individual"/>
    <x v="6"/>
    <n v="1546000"/>
    <s v="Pecuario"/>
    <x v="3"/>
  </r>
  <r>
    <n v="4"/>
    <s v="Ana María Loría Zúñiga"/>
    <x v="0"/>
    <x v="5"/>
    <s v="inicial"/>
    <s v="individual"/>
    <x v="6"/>
    <n v="2000000"/>
    <s v="Pecuario"/>
    <x v="61"/>
  </r>
  <r>
    <n v="5"/>
    <s v="Anabelle Rodriguez Campos"/>
    <x v="0"/>
    <x v="5"/>
    <s v="inicial"/>
    <s v="individual"/>
    <x v="6"/>
    <n v="1943330.16"/>
    <s v="Turismo Rural Comunitario"/>
    <x v="81"/>
  </r>
  <r>
    <n v="6"/>
    <s v="Castillo Villareal Nathalie Rachel"/>
    <x v="0"/>
    <x v="5"/>
    <s v="inicial"/>
    <s v="individual"/>
    <x v="6"/>
    <n v="2000000"/>
    <s v="Pecuario"/>
    <x v="61"/>
  </r>
  <r>
    <n v="7"/>
    <s v="Alejandra Pino Aguilar  "/>
    <x v="0"/>
    <x v="5"/>
    <s v="inicial"/>
    <s v="individual"/>
    <x v="6"/>
    <n v="1655965.45"/>
    <s v="Agricultura"/>
    <x v="82"/>
  </r>
  <r>
    <n v="8"/>
    <s v="Hellen Condega Garcia  "/>
    <x v="0"/>
    <x v="5"/>
    <s v="inicial"/>
    <s v="individual"/>
    <x v="6"/>
    <n v="1623185.63"/>
    <s v="Agricultura"/>
    <x v="83"/>
  </r>
  <r>
    <n v="9"/>
    <s v="Hellen Morera"/>
    <x v="0"/>
    <x v="5"/>
    <s v="inicial"/>
    <s v="individual"/>
    <x v="6"/>
    <n v="1993420.9"/>
    <s v="Pecuario"/>
    <x v="22"/>
  </r>
  <r>
    <n v="10"/>
    <s v="Hilda Gaitan Abarca  "/>
    <x v="0"/>
    <x v="5"/>
    <s v="inicial"/>
    <s v="individual"/>
    <x v="6"/>
    <n v="1970506.15"/>
    <s v="Agricultura"/>
    <x v="84"/>
  </r>
  <r>
    <n v="11"/>
    <s v="IMELDA FERNANDEZ REYES  "/>
    <x v="0"/>
    <x v="5"/>
    <s v="inicial"/>
    <s v="individual"/>
    <x v="6"/>
    <n v="1645460"/>
    <s v="Agricultura"/>
    <x v="85"/>
  </r>
  <r>
    <n v="12"/>
    <s v="Iris Jimenez Aguilar  "/>
    <x v="0"/>
    <x v="5"/>
    <s v="inicial"/>
    <s v="individual"/>
    <x v="6"/>
    <n v="1458508.08"/>
    <s v="Agricultura"/>
    <x v="86"/>
  </r>
  <r>
    <n v="13"/>
    <s v="JANETTE FERNANDEZ  "/>
    <x v="0"/>
    <x v="5"/>
    <s v="inicial"/>
    <s v="individual"/>
    <x v="6"/>
    <n v="1581260"/>
    <s v="Agricultura"/>
    <x v="87"/>
  </r>
  <r>
    <n v="14"/>
    <s v="KAROL  CAMARENO  CERVANTES"/>
    <x v="0"/>
    <x v="5"/>
    <s v="inicial"/>
    <s v="individual"/>
    <x v="6"/>
    <n v="1865186.87"/>
    <s v="Agricultura"/>
    <x v="88"/>
  </r>
  <r>
    <n v="15"/>
    <s v="Katherine Morales  "/>
    <x v="0"/>
    <x v="5"/>
    <s v="inicial"/>
    <s v="individual"/>
    <x v="6"/>
    <n v="1271757.08"/>
    <s v="Agricultura"/>
    <x v="82"/>
  </r>
  <r>
    <n v="16"/>
    <s v="Lidia Carranza Alvarez  "/>
    <x v="0"/>
    <x v="5"/>
    <s v="inicial"/>
    <s v="individual"/>
    <x v="6"/>
    <n v="2000000"/>
    <s v="Pecuario"/>
    <x v="2"/>
  </r>
  <r>
    <n v="17"/>
    <s v="lidia zapata"/>
    <x v="0"/>
    <x v="5"/>
    <s v="inicial"/>
    <s v="individual"/>
    <x v="6"/>
    <n v="2000000"/>
    <s v="Pecuario"/>
    <x v="89"/>
  </r>
  <r>
    <n v="18"/>
    <s v="LIZETH SANCHEZ ARAYA"/>
    <x v="0"/>
    <x v="5"/>
    <s v="inicial"/>
    <s v="individual"/>
    <x v="6"/>
    <n v="1586832.14"/>
    <s v="Agroindustria"/>
    <x v="90"/>
  </r>
  <r>
    <n v="19"/>
    <s v="Luz Tapia Aguilar  "/>
    <x v="0"/>
    <x v="5"/>
    <s v="inicial"/>
    <s v="individual"/>
    <x v="6"/>
    <n v="1669287"/>
    <s v="Agricultura"/>
    <x v="86"/>
  </r>
  <r>
    <n v="20"/>
    <s v="Magdalena Garita López  "/>
    <x v="0"/>
    <x v="5"/>
    <s v="inicial"/>
    <s v="individual"/>
    <x v="6"/>
    <n v="1962656.32"/>
    <s v="Agricultura"/>
    <x v="61"/>
  </r>
  <r>
    <n v="21"/>
    <s v="Margarita Villanueva"/>
    <x v="0"/>
    <x v="5"/>
    <s v="inicial"/>
    <s v="individual"/>
    <x v="6"/>
    <n v="1956851"/>
    <s v="Agricultura"/>
    <x v="91"/>
  </r>
  <r>
    <n v="22"/>
    <s v="Maria Medrano Rodriguez  "/>
    <x v="0"/>
    <x v="5"/>
    <s v="inicial"/>
    <s v="individual"/>
    <x v="6"/>
    <n v="1962656.32"/>
    <s v="Agricultura"/>
    <x v="61"/>
  </r>
  <r>
    <n v="23"/>
    <s v="MARIA REMIGIA PARRA GOMEZ"/>
    <x v="0"/>
    <x v="5"/>
    <s v="inicial"/>
    <s v="individual"/>
    <x v="6"/>
    <n v="1826064"/>
    <s v="Pecuario"/>
    <x v="2"/>
  </r>
  <r>
    <n v="24"/>
    <s v="maria sonia reyes gutierres"/>
    <x v="0"/>
    <x v="5"/>
    <s v="inicial"/>
    <s v="individual"/>
    <x v="6"/>
    <n v="1903266.98"/>
    <s v="Agricultura"/>
    <x v="61"/>
  </r>
  <r>
    <n v="25"/>
    <s v="Maria Viviana Estrada  "/>
    <x v="0"/>
    <x v="5"/>
    <s v="inicial"/>
    <s v="individual"/>
    <x v="6"/>
    <n v="1912406"/>
    <s v="Agricultura"/>
    <x v="87"/>
  </r>
  <r>
    <n v="26"/>
    <s v="Maricela Fernandez Fernandez"/>
    <x v="0"/>
    <x v="5"/>
    <s v="inicial"/>
    <s v="individual"/>
    <x v="6"/>
    <n v="1902690"/>
    <s v="Agricultura"/>
    <x v="91"/>
  </r>
  <r>
    <n v="27"/>
    <s v="MARITZA CHACON VARGAS"/>
    <x v="0"/>
    <x v="5"/>
    <s v="inicial"/>
    <s v="individual"/>
    <x v="6"/>
    <n v="1937934.47"/>
    <s v="Pecuario"/>
    <x v="22"/>
  </r>
  <r>
    <n v="28"/>
    <s v="Mary Zúñiga  "/>
    <x v="0"/>
    <x v="5"/>
    <s v="inicial"/>
    <s v="individual"/>
    <x v="6"/>
    <n v="1467876"/>
    <s v="Agricultura"/>
    <x v="5"/>
  </r>
  <r>
    <n v="29"/>
    <s v="Melba Acevedo Aguirre"/>
    <x v="0"/>
    <x v="5"/>
    <s v="inicial"/>
    <s v="individual"/>
    <x v="6"/>
    <n v="1570913.57"/>
    <s v="Agricultura"/>
    <x v="56"/>
  </r>
  <r>
    <n v="30"/>
    <s v="RUTH  CAMPOS  MIRANDA"/>
    <x v="0"/>
    <x v="5"/>
    <s v="inicial"/>
    <s v="individual"/>
    <x v="6"/>
    <n v="1247556"/>
    <s v="Agricultura"/>
    <x v="91"/>
  </r>
  <r>
    <n v="31"/>
    <s v="Shirley Rodriguez Salas"/>
    <x v="0"/>
    <x v="5"/>
    <s v="inicial"/>
    <s v="individual"/>
    <x v="6"/>
    <n v="1400000"/>
    <s v="Pecuario"/>
    <x v="9"/>
  </r>
  <r>
    <n v="32"/>
    <s v="Sindia Morales Morales Ficha Técnia escaneado"/>
    <x v="0"/>
    <x v="5"/>
    <s v="inicial"/>
    <s v="individual"/>
    <x v="6"/>
    <n v="1698254"/>
    <s v="Agricultura"/>
    <x v="91"/>
  </r>
  <r>
    <n v="33"/>
    <s v="Siney Valencia Juarez  "/>
    <x v="0"/>
    <x v="5"/>
    <s v="inicial"/>
    <s v="individual"/>
    <x v="6"/>
    <n v="1698254"/>
    <s v="Agricultura"/>
    <x v="92"/>
  </r>
  <r>
    <n v="34"/>
    <s v="Susan vivas Chavarría  "/>
    <x v="0"/>
    <x v="5"/>
    <s v="inicial"/>
    <s v="individual"/>
    <x v="6"/>
    <n v="1757466.57"/>
    <s v="Agricultura"/>
    <x v="91"/>
  </r>
  <r>
    <n v="35"/>
    <s v="yamilet gamboa"/>
    <x v="0"/>
    <x v="5"/>
    <s v="inicial"/>
    <s v="individual"/>
    <x v="6"/>
    <n v="1959453.58"/>
    <s v="Agricultura"/>
    <x v="61"/>
  </r>
  <r>
    <n v="36"/>
    <s v="Yamileth Fallas Ríos"/>
    <x v="0"/>
    <x v="5"/>
    <s v="inicial"/>
    <s v="individual"/>
    <x v="6"/>
    <n v="2000000"/>
    <s v="Pecuario"/>
    <x v="37"/>
  </r>
  <r>
    <n v="37"/>
    <s v="Ariana Oporta Mc Carthy  "/>
    <x v="0"/>
    <x v="5"/>
    <s v="inicial"/>
    <s v="individual"/>
    <x v="6"/>
    <n v="1670399"/>
    <s v="Agricultura"/>
    <x v="8"/>
  </r>
  <r>
    <n v="38"/>
    <s v="Elizabeth Jimenez Jimenez"/>
    <x v="0"/>
    <x v="5"/>
    <s v="inicial"/>
    <s v="individual"/>
    <x v="6"/>
    <n v="1910173.76"/>
    <s v="Agricultura"/>
    <x v="5"/>
  </r>
  <r>
    <n v="39"/>
    <s v="Elsie Chávez Núñez"/>
    <x v="0"/>
    <x v="5"/>
    <s v="desarrollo"/>
    <s v="individual"/>
    <x v="6"/>
    <n v="3073850"/>
    <s v="Turismo Rural Comunitario"/>
    <x v="81"/>
  </r>
  <r>
    <n v="40"/>
    <s v="EUFEMIA  MIRANDA  ROMERO"/>
    <x v="0"/>
    <x v="5"/>
    <s v="inicial"/>
    <s v="individual"/>
    <x v="6"/>
    <n v="1979552"/>
    <s v="Agricultura"/>
    <x v="91"/>
  </r>
  <r>
    <n v="41"/>
    <s v="Flory Reyes Fernandez  "/>
    <x v="0"/>
    <x v="5"/>
    <s v="inicial"/>
    <s v="individual"/>
    <x v="6"/>
    <n v="1790960"/>
    <s v="Agricultura"/>
    <x v="91"/>
  </r>
  <r>
    <n v="42"/>
    <s v="Hannia Jimenez Jimenez  "/>
    <x v="0"/>
    <x v="5"/>
    <s v="inicial"/>
    <s v="individual"/>
    <x v="6"/>
    <n v="1989136.86"/>
    <s v="Agricultura"/>
    <x v="93"/>
  </r>
  <r>
    <n v="43"/>
    <s v="Analive Mendez Rodríguez"/>
    <x v="0"/>
    <x v="0"/>
    <s v="inicial"/>
    <s v="grupal"/>
    <x v="6"/>
    <n v="3475151"/>
    <s v="Agricultura"/>
    <x v="5"/>
  </r>
  <r>
    <n v="44"/>
    <s v="Pamela Cortez Elizondo"/>
    <x v="0"/>
    <x v="0"/>
    <s v="inicial"/>
    <s v="individual"/>
    <x v="6"/>
    <n v="1548268"/>
    <s v="Agricultura"/>
    <x v="5"/>
  </r>
  <r>
    <n v="45"/>
    <s v="Sandra García"/>
    <x v="0"/>
    <x v="0"/>
    <s v="inicial"/>
    <s v="grupal"/>
    <x v="6"/>
    <n v="3456765"/>
    <s v="Agricultura"/>
    <x v="5"/>
  </r>
  <r>
    <n v="46"/>
    <s v="Siddy Elizondo"/>
    <x v="0"/>
    <x v="0"/>
    <s v="inicial"/>
    <s v="grupal"/>
    <x v="6"/>
    <n v="3006113"/>
    <s v="Agricultura"/>
    <x v="5"/>
  </r>
  <r>
    <n v="47"/>
    <s v="Alba Nidia Barquero Amador"/>
    <x v="0"/>
    <x v="0"/>
    <s v="inicial"/>
    <s v="individual"/>
    <x v="6"/>
    <n v="1989915"/>
    <s v="Pecuario"/>
    <x v="2"/>
  </r>
  <r>
    <n v="48"/>
    <s v="Yoleidy Valverde Pérez"/>
    <x v="0"/>
    <x v="0"/>
    <s v="inicial"/>
    <s v="individual"/>
    <x v="6"/>
    <n v="2000000"/>
    <s v="Pecuario"/>
    <x v="2"/>
  </r>
  <r>
    <n v="49"/>
    <s v="Maria de los Ángeles Viquez Hernández"/>
    <x v="0"/>
    <x v="0"/>
    <s v="inicial"/>
    <s v="individual"/>
    <x v="6"/>
    <n v="1950000"/>
    <s v="Pecuario"/>
    <x v="2"/>
  </r>
  <r>
    <n v="50"/>
    <s v="Karen Susan Ramírez Jiménez"/>
    <x v="0"/>
    <x v="1"/>
    <s v="inicial"/>
    <s v="individual"/>
    <x v="6"/>
    <n v="2000000"/>
    <s v="Pecuario"/>
    <x v="22"/>
  </r>
  <r>
    <n v="51"/>
    <s v="Sonia Cordero Rodriguez"/>
    <x v="0"/>
    <x v="1"/>
    <s v="inicial"/>
    <s v="individual"/>
    <x v="6"/>
    <n v="1481105.09"/>
    <s v="Agricultura"/>
    <x v="5"/>
  </r>
  <r>
    <n v="52"/>
    <s v="Alejandra Madrigal Otoya"/>
    <x v="0"/>
    <x v="0"/>
    <s v="inicial"/>
    <s v="individual"/>
    <x v="6"/>
    <n v="1884746"/>
    <s v="Pecuario"/>
    <x v="9"/>
  </r>
  <r>
    <n v="53"/>
    <s v="Carla Gomez Padilla"/>
    <x v="0"/>
    <x v="0"/>
    <s v="inicial"/>
    <s v="individual"/>
    <x v="6"/>
    <n v="1884746.9"/>
    <s v="Pecuario"/>
    <x v="2"/>
  </r>
  <r>
    <n v="54"/>
    <s v="Estefanny Cordero Madrigal"/>
    <x v="0"/>
    <x v="0"/>
    <s v="inicial"/>
    <s v="individual"/>
    <x v="6"/>
    <n v="1884746.9"/>
    <s v="Pecuario"/>
    <x v="9"/>
  </r>
  <r>
    <n v="55"/>
    <s v="Franciny Madrigal Cruz"/>
    <x v="0"/>
    <x v="0"/>
    <s v="inicial"/>
    <s v="individual"/>
    <x v="6"/>
    <n v="1884746"/>
    <s v="Pecuario"/>
    <x v="9"/>
  </r>
  <r>
    <n v="56"/>
    <s v="Hazel Alfaro Álvarez"/>
    <x v="0"/>
    <x v="0"/>
    <s v="inicial"/>
    <s v="individual"/>
    <x v="6"/>
    <n v="1998646"/>
    <s v="Pecuario"/>
    <x v="9"/>
  </r>
  <r>
    <n v="57"/>
    <s v="María Mayela Otoya Chacón"/>
    <x v="0"/>
    <x v="0"/>
    <s v="inicial"/>
    <s v="individual"/>
    <x v="6"/>
    <n v="1868746.9"/>
    <s v="Pecuario"/>
    <x v="9"/>
  </r>
  <r>
    <n v="58"/>
    <s v="Priscilla Medina Gaitán"/>
    <x v="0"/>
    <x v="0"/>
    <s v="inicial"/>
    <s v="individual"/>
    <x v="6"/>
    <n v="1884746"/>
    <s v="Pecuario"/>
    <x v="9"/>
  </r>
  <r>
    <n v="59"/>
    <s v="Rebeca Saborío Peralta"/>
    <x v="0"/>
    <x v="0"/>
    <s v="inicial"/>
    <s v="individual"/>
    <x v="6"/>
    <n v="1792271"/>
    <s v="Agricultura"/>
    <x v="5"/>
  </r>
  <r>
    <n v="60"/>
    <s v="Susana Quesada Rojas"/>
    <x v="0"/>
    <x v="0"/>
    <s v="inicial"/>
    <s v="individual"/>
    <x v="6"/>
    <n v="1884746.9"/>
    <s v="Pecuario"/>
    <x v="9"/>
  </r>
  <r>
    <n v="61"/>
    <s v="Zahira Madrigal Cruz"/>
    <x v="0"/>
    <x v="0"/>
    <s v="inicial"/>
    <s v="individual"/>
    <x v="6"/>
    <n v="1764746.9"/>
    <s v="Pecuario"/>
    <x v="2"/>
  </r>
  <r>
    <n v="62"/>
    <s v="Marcela del Carmen Calvo Sanabria"/>
    <x v="0"/>
    <x v="1"/>
    <s v="inicial"/>
    <s v="inidividual"/>
    <x v="6"/>
    <n v="1831491"/>
    <s v="Pecuario"/>
    <x v="57"/>
  </r>
  <r>
    <n v="63"/>
    <s v="Carolina_Carmona_Lopez"/>
    <x v="0"/>
    <x v="6"/>
    <s v="inicial"/>
    <s v="individual"/>
    <x v="6"/>
    <n v="1924578.8"/>
    <s v="Agricultura"/>
    <x v="94"/>
  </r>
  <r>
    <n v="64"/>
    <s v="Maribel Godinez Godinez  "/>
    <x v="0"/>
    <x v="3"/>
    <s v="inicial"/>
    <s v="individual"/>
    <x v="6"/>
    <n v="1692415.16"/>
    <s v="Agricultura"/>
    <x v="95"/>
  </r>
  <r>
    <n v="65"/>
    <s v="Marita Godinez Godinez  "/>
    <x v="0"/>
    <x v="3"/>
    <s v="inicial"/>
    <s v="individual"/>
    <x v="6"/>
    <n v="1641774"/>
    <s v="Agricultura"/>
    <x v="96"/>
  </r>
  <r>
    <n v="66"/>
    <s v="Rosibel Valverde Mora Ficha Tecnica"/>
    <x v="0"/>
    <x v="6"/>
    <s v="inicial"/>
    <s v="individual"/>
    <x v="6"/>
    <n v="2000000"/>
    <s v="Pecuario"/>
    <x v="9"/>
  </r>
  <r>
    <n v="67"/>
    <s v="Shirley morales ortiz"/>
    <x v="0"/>
    <x v="6"/>
    <s v="inicial"/>
    <s v="individual"/>
    <x v="6"/>
    <n v="1993001"/>
    <s v="Agricultura"/>
    <x v="97"/>
  </r>
  <r>
    <n v="68"/>
    <s v="Sonia Godinez Vindas  "/>
    <x v="0"/>
    <x v="3"/>
    <s v="inicial"/>
    <s v="individual"/>
    <x v="6"/>
    <n v="1955323.13"/>
    <s v="Agricultura"/>
    <x v="96"/>
  </r>
  <r>
    <n v="69"/>
    <s v="Sonia Vargas Prado  "/>
    <x v="0"/>
    <x v="3"/>
    <s v="inicial"/>
    <s v="individual"/>
    <x v="6"/>
    <n v="2000000"/>
    <s v="Pecuario"/>
    <x v="9"/>
  </r>
  <r>
    <n v="70"/>
    <s v="Vanessa Rodriguez Herrera  "/>
    <x v="0"/>
    <x v="6"/>
    <s v="inicial"/>
    <s v="individual"/>
    <x v="6"/>
    <n v="1825700"/>
    <s v="Agricultura"/>
    <x v="11"/>
  </r>
  <r>
    <n v="71"/>
    <s v="Yailyn Dayana Calderón Camacho  "/>
    <x v="0"/>
    <x v="6"/>
    <s v="inicial"/>
    <s v="individual"/>
    <x v="6"/>
    <n v="1960000"/>
    <s v="Pecuario"/>
    <x v="9"/>
  </r>
  <r>
    <n v="72"/>
    <s v="Hanzel Sánchez Sandoval  "/>
    <x v="0"/>
    <x v="6"/>
    <s v="inicial"/>
    <s v="individual"/>
    <x v="6"/>
    <n v="1834759.68"/>
    <s v="Pecuario"/>
    <x v="3"/>
  </r>
  <r>
    <n v="73"/>
    <s v="Ilka Osiris Rojas Arias  "/>
    <x v="0"/>
    <x v="3"/>
    <s v="inicial"/>
    <s v="individual"/>
    <x v="6"/>
    <n v="1990992"/>
    <s v="Agricultura"/>
    <x v="98"/>
  </r>
  <r>
    <n v="74"/>
    <s v="Laura Morales Ortiz  "/>
    <x v="0"/>
    <x v="3"/>
    <s v="inicial"/>
    <s v="individual"/>
    <x v="6"/>
    <n v="1990992"/>
    <s v="Agricultura"/>
    <x v="5"/>
  </r>
  <r>
    <n v="75"/>
    <s v="Linse de los Angeles Masis Vargas  "/>
    <x v="0"/>
    <x v="3"/>
    <s v="inicial"/>
    <s v="individual"/>
    <x v="6"/>
    <n v="1950000"/>
    <s v="Pecuario"/>
    <x v="9"/>
  </r>
  <r>
    <n v="76"/>
    <s v="Lorena Godinez Godinez  "/>
    <x v="0"/>
    <x v="3"/>
    <s v="inicial"/>
    <s v="individual"/>
    <x v="6"/>
    <n v="1754465"/>
    <s v="Agricultura"/>
    <x v="99"/>
  </r>
  <r>
    <n v="77"/>
    <s v="Lucía Garro Mora  "/>
    <x v="0"/>
    <x v="3"/>
    <s v="inicial"/>
    <s v="individual"/>
    <x v="6"/>
    <n v="2000000"/>
    <s v="Pecuario"/>
    <x v="9"/>
  </r>
  <r>
    <n v="78"/>
    <s v="M° de los Angeles Cerdas Navarro  "/>
    <x v="0"/>
    <x v="3"/>
    <s v="inicial"/>
    <s v="individual"/>
    <x v="6"/>
    <n v="1829632"/>
    <s v="Agricultura"/>
    <x v="96"/>
  </r>
  <r>
    <n v="79"/>
    <s v="Mariana Godinez Godinez  "/>
    <x v="0"/>
    <x v="3"/>
    <s v="inicial"/>
    <s v="individual"/>
    <x v="6"/>
    <n v="1714138"/>
    <s v="Agricultura"/>
    <x v="96"/>
  </r>
  <r>
    <n v="80"/>
    <s v="Sobeida Gómez Medina"/>
    <x v="0"/>
    <x v="7"/>
    <s v="inicial"/>
    <s v="grupal"/>
    <x v="6"/>
    <n v="3468099"/>
    <s v="Agroindustria"/>
    <x v="100"/>
  </r>
  <r>
    <n v="81"/>
    <s v="Teresita Badilla Zamora "/>
    <x v="0"/>
    <x v="4"/>
    <s v="inicial"/>
    <s v="individual"/>
    <x v="6"/>
    <n v="2411000"/>
    <m/>
    <x v="61"/>
  </r>
  <r>
    <n v="82"/>
    <s v="Jacqueline Cascante Argüello"/>
    <x v="0"/>
    <x v="0"/>
    <s v="inicial"/>
    <s v="individual"/>
    <x v="6"/>
    <n v="2883403"/>
    <m/>
    <x v="61"/>
  </r>
  <r>
    <n v="83"/>
    <s v="Mayra Vargas Prado  "/>
    <x v="0"/>
    <x v="3"/>
    <s v="inicial"/>
    <s v="individual"/>
    <x v="6"/>
    <n v="2000000"/>
    <m/>
    <x v="61"/>
  </r>
  <r>
    <n v="84"/>
    <s v="Milena Picado Mora  "/>
    <x v="0"/>
    <x v="3"/>
    <s v="inicial"/>
    <s v="individual"/>
    <x v="6"/>
    <n v="2000000"/>
    <m/>
    <x v="61"/>
  </r>
  <r>
    <n v="85"/>
    <s v="Guiselle Blanco Chaves "/>
    <x v="0"/>
    <x v="4"/>
    <s v="desarrollo"/>
    <s v="individual"/>
    <x v="6"/>
    <n v="3349000"/>
    <s v="Agroindustria"/>
    <x v="101"/>
  </r>
  <r>
    <n v="86"/>
    <s v="Adela lsolina Méndez Méndez"/>
    <x v="1"/>
    <x v="1"/>
    <s v="inicial"/>
    <s v="grupal"/>
    <x v="6"/>
    <n v="2501429.2599999998"/>
    <s v="Agroindustria"/>
    <x v="102"/>
  </r>
  <r>
    <n v="87"/>
    <s v="Balsamina Tencio Cordero"/>
    <x v="1"/>
    <x v="1"/>
    <s v="inicial"/>
    <s v="individual"/>
    <x v="6"/>
    <n v="923345.67"/>
    <s v="AGRICULTURA "/>
    <x v="103"/>
  </r>
  <r>
    <n v="88"/>
    <s v="Carol Quesada Chavarría"/>
    <x v="1"/>
    <x v="1"/>
    <s v="desarrollo"/>
    <s v="individual"/>
    <x v="6"/>
    <n v="3473877"/>
    <s v="AGRICULTURA "/>
    <x v="104"/>
  </r>
  <r>
    <n v="89"/>
    <s v="Cindy Granados Hernández"/>
    <x v="1"/>
    <x v="1"/>
    <s v="desarrollo"/>
    <s v="individual"/>
    <x v="6"/>
    <n v="3315790.51"/>
    <s v="AGRICULTURA "/>
    <x v="105"/>
  </r>
  <r>
    <n v="90"/>
    <s v="Flor María Mora Mesén"/>
    <x v="1"/>
    <x v="1"/>
    <s v="inicial"/>
    <s v="grupal"/>
    <x v="6"/>
    <n v="2312175"/>
    <s v="AGRICULTURA "/>
    <x v="106"/>
  </r>
  <r>
    <n v="91"/>
    <s v="Jeimy Susana Solis Aguilar"/>
    <x v="1"/>
    <x v="1"/>
    <s v="desarrollo"/>
    <s v="individual"/>
    <x v="6"/>
    <n v="2455630"/>
    <s v="AGRICULTURA "/>
    <x v="61"/>
  </r>
  <r>
    <n v="92"/>
    <s v="María Guadalupe Monge Quirós"/>
    <x v="1"/>
    <x v="1"/>
    <s v="inicial"/>
    <s v="individual"/>
    <x v="6"/>
    <n v="1444661"/>
    <s v="Agroindustria"/>
    <x v="102"/>
  </r>
  <r>
    <n v="93"/>
    <s v="María Luisa Vargas Mata"/>
    <x v="1"/>
    <x v="1"/>
    <s v="desarrollo"/>
    <s v="individual"/>
    <x v="6"/>
    <n v="2021259"/>
    <s v="AGRICULTURA "/>
    <x v="1"/>
  </r>
  <r>
    <n v="94"/>
    <s v="Monserrat Prado Marín"/>
    <x v="1"/>
    <x v="1"/>
    <s v="desarrollo"/>
    <s v="individual"/>
    <x v="6"/>
    <n v="3338855.54"/>
    <s v="Agroindustria"/>
    <x v="107"/>
  </r>
  <r>
    <n v="95"/>
    <s v="Montserrat Coto Zúñiga"/>
    <x v="1"/>
    <x v="1"/>
    <s v="INCIAL"/>
    <s v="individual"/>
    <x v="6"/>
    <n v="1060000"/>
    <s v="Pecuario"/>
    <x v="108"/>
  </r>
  <r>
    <n v="96"/>
    <s v="Noemy Rojas Loría"/>
    <x v="1"/>
    <x v="1"/>
    <s v="inicial"/>
    <s v="individual"/>
    <x v="6"/>
    <n v="1800000"/>
    <s v="Pecuario"/>
    <x v="109"/>
  </r>
  <r>
    <n v="97"/>
    <s v="Nora Elena Camacho Romero"/>
    <x v="1"/>
    <x v="1"/>
    <s v="inicial"/>
    <s v="individual"/>
    <x v="6"/>
    <n v="1959645.63"/>
    <s v="Pecuario"/>
    <x v="70"/>
  </r>
  <r>
    <n v="98"/>
    <s v="Rosaura Brenes Alfaro"/>
    <x v="1"/>
    <x v="1"/>
    <s v="INCIAL"/>
    <s v="individual"/>
    <x v="6"/>
    <n v="1344523"/>
    <s v="AGRICULTURA "/>
    <x v="5"/>
  </r>
  <r>
    <n v="99"/>
    <s v="Sidey Cordero Gamboa"/>
    <x v="1"/>
    <x v="1"/>
    <s v="desarrollo"/>
    <s v="individual"/>
    <x v="6"/>
    <n v="3500000"/>
    <s v="Agroindustria"/>
    <x v="110"/>
  </r>
  <r>
    <n v="100"/>
    <s v="Susana María Díaz Vargas"/>
    <x v="1"/>
    <x v="1"/>
    <s v="desarrollo"/>
    <s v="individual"/>
    <x v="6"/>
    <n v="2062159.6"/>
    <s v="Pecuario"/>
    <x v="111"/>
  </r>
  <r>
    <n v="101"/>
    <s v="Virgita Cordero Valverde"/>
    <x v="1"/>
    <x v="1"/>
    <s v="inicial"/>
    <s v="individual"/>
    <x v="6"/>
    <n v="1971295"/>
    <s v="Agroindustria"/>
    <x v="112"/>
  </r>
  <r>
    <n v="102"/>
    <s v="Xinia Marlene Ilama Cordero"/>
    <x v="1"/>
    <x v="1"/>
    <s v="INICAL"/>
    <s v="individual"/>
    <x v="6"/>
    <n v="1155541.31"/>
    <s v="AGRICULTURA "/>
    <x v="113"/>
  </r>
  <r>
    <n v="103"/>
    <s v="Yoselin Córdoba Herrera"/>
    <x v="1"/>
    <x v="1"/>
    <s v="inicial"/>
    <s v="individual"/>
    <x v="6"/>
    <n v="1130154"/>
    <s v="Pecuario"/>
    <x v="114"/>
  </r>
  <r>
    <n v="104"/>
    <s v="Berta Lía Solano Sánchez"/>
    <x v="1"/>
    <x v="1"/>
    <s v="desarrollo"/>
    <s v="Individual "/>
    <x v="6"/>
    <n v="3430465"/>
    <s v="PECUARIA"/>
    <x v="115"/>
  </r>
  <r>
    <n v="105"/>
    <s v="Luz  Eneida Quirós Venegas"/>
    <x v="1"/>
    <x v="1"/>
    <s v="desarrollo"/>
    <s v="Individua"/>
    <x v="6"/>
    <n v="2299000"/>
    <s v="Agroindustria"/>
    <x v="116"/>
  </r>
  <r>
    <n v="106"/>
    <s v="Angélica Valdes Murillo"/>
    <x v="1"/>
    <x v="1"/>
    <s v="inicial"/>
    <s v="individual"/>
    <x v="6"/>
    <n v="1574000"/>
    <s v="Pecuario"/>
    <x v="117"/>
  </r>
  <r>
    <n v="107"/>
    <s v="Patricia Rodríguez Tenorio"/>
    <x v="1"/>
    <x v="1"/>
    <s v="desarrollo"/>
    <s v="individual"/>
    <x v="6"/>
    <n v="1682896.7"/>
    <s v="Pecuario"/>
    <x v="118"/>
  </r>
  <r>
    <n v="108"/>
    <s v="Ana Yanci Gomez Jiménez"/>
    <x v="1"/>
    <x v="3"/>
    <s v="Individual "/>
    <s v="Inicial "/>
    <x v="6"/>
    <n v="1974146"/>
    <s v="Pecuario"/>
    <x v="12"/>
  </r>
  <r>
    <n v="109"/>
    <s v="Ana Yancy Carmona Sibaja"/>
    <x v="1"/>
    <x v="3"/>
    <s v="Individual "/>
    <s v="Inicial "/>
    <x v="6"/>
    <n v="2000000"/>
    <s v="Pecuario"/>
    <x v="119"/>
  </r>
  <r>
    <n v="110"/>
    <s v="Annia Carolina Godinez Rocha"/>
    <x v="1"/>
    <x v="3"/>
    <s v="Individual "/>
    <s v="Inicial "/>
    <x v="6"/>
    <n v="1747210"/>
    <s v="Agroindustria"/>
    <x v="120"/>
  </r>
  <r>
    <n v="111"/>
    <s v="Ariana Zamora Rodriguez"/>
    <x v="1"/>
    <x v="3"/>
    <s v="Grupal"/>
    <s v="Inicial "/>
    <x v="6"/>
    <n v="3500000"/>
    <s v="Agricultura"/>
    <x v="121"/>
  </r>
  <r>
    <n v="112"/>
    <s v="Cindy Torres Aguero"/>
    <x v="1"/>
    <x v="3"/>
    <s v="Individual"/>
    <s v="Inicial"/>
    <x v="6"/>
    <n v="2000000"/>
    <s v="Pecuario"/>
    <x v="122"/>
  </r>
  <r>
    <n v="113"/>
    <s v="Cinthya Calderón Torres"/>
    <x v="1"/>
    <x v="3"/>
    <s v="Individual "/>
    <s v="Inicial"/>
    <x v="6"/>
    <n v="2000000"/>
    <s v="Pecuario"/>
    <x v="122"/>
  </r>
  <r>
    <n v="114"/>
    <s v="Dinia Vanessa Jiménez Guevara"/>
    <x v="1"/>
    <x v="3"/>
    <s v="Individual "/>
    <s v="Inicial "/>
    <x v="6"/>
    <n v="1967100"/>
    <s v="Pecuario"/>
    <x v="12"/>
  </r>
  <r>
    <n v="115"/>
    <s v="Elsa Madrigal Quirós"/>
    <x v="1"/>
    <x v="3"/>
    <s v="Individual "/>
    <s v="Inicial"/>
    <x v="6"/>
    <n v="2000000"/>
    <s v="Pecuario"/>
    <x v="122"/>
  </r>
  <r>
    <n v="116"/>
    <s v="Ethel Yadira Quesada Aguero"/>
    <x v="1"/>
    <x v="3"/>
    <s v="Individual "/>
    <s v="Inicial"/>
    <x v="6"/>
    <n v="2000000"/>
    <s v="Pecuario"/>
    <x v="122"/>
  </r>
  <r>
    <n v="117"/>
    <s v="Felicia Zamora Vargas"/>
    <x v="1"/>
    <x v="3"/>
    <s v="Individual "/>
    <s v="Inicial"/>
    <x v="6"/>
    <n v="2998318.32"/>
    <s v="Agricultura"/>
    <x v="123"/>
  </r>
  <r>
    <n v="118"/>
    <s v="Jerlyn Viviana Mora Vega"/>
    <x v="1"/>
    <x v="3"/>
    <s v="Individual "/>
    <s v="Inicial"/>
    <x v="6"/>
    <n v="2000000"/>
    <s v="Pecuario"/>
    <x v="122"/>
  </r>
  <r>
    <n v="119"/>
    <s v="Judith Fonseca Aguero"/>
    <x v="1"/>
    <x v="3"/>
    <s v="inicial"/>
    <s v="individual"/>
    <x v="6"/>
    <n v="2000000"/>
    <s v="Pecuario"/>
    <x v="12"/>
  </r>
  <r>
    <n v="120"/>
    <s v="Lorena Quirós Salas"/>
    <x v="1"/>
    <x v="3"/>
    <s v="inicial"/>
    <s v="desarrollo"/>
    <x v="6"/>
    <n v="1954350"/>
    <s v="Agroindustria"/>
    <x v="120"/>
  </r>
  <r>
    <n v="121"/>
    <s v="María Cecilia Bustamante Ureña"/>
    <x v="1"/>
    <x v="3"/>
    <s v="inicial"/>
    <s v="individual"/>
    <x v="6"/>
    <n v="1890000"/>
    <s v="Pecuario"/>
    <x v="124"/>
  </r>
  <r>
    <n v="122"/>
    <s v="Marilu Quirós Jiménez RENACER"/>
    <x v="1"/>
    <x v="3"/>
    <s v="Grupal "/>
    <s v="Inicial"/>
    <x v="6"/>
    <n v="3467465"/>
    <s v="Agricultura"/>
    <x v="125"/>
  </r>
  <r>
    <n v="123"/>
    <s v="Marlene Guerrero Herrera"/>
    <x v="1"/>
    <x v="3"/>
    <s v="inicial"/>
    <s v="individual"/>
    <x v="6"/>
    <n v="1998970"/>
    <s v=" Pecuario"/>
    <x v="61"/>
  </r>
  <r>
    <n v="124"/>
    <s v="Maureen Mora Quesada"/>
    <x v="1"/>
    <x v="3"/>
    <s v="Individual"/>
    <s v="Inicial"/>
    <x v="6"/>
    <n v="3499830"/>
    <s v="Pecuario"/>
    <x v="126"/>
  </r>
  <r>
    <n v="125"/>
    <s v="Mayela Segura Valverde"/>
    <x v="1"/>
    <x v="3"/>
    <s v="inicial"/>
    <s v="grupal"/>
    <x v="6"/>
    <n v="3467950"/>
    <s v="Pecuario"/>
    <x v="12"/>
  </r>
  <r>
    <n v="126"/>
    <s v="Raquel Azofeifa García"/>
    <x v="1"/>
    <x v="3"/>
    <s v="inicial"/>
    <s v="individual"/>
    <x v="6"/>
    <n v="1999535"/>
    <s v=" Turismo Rural"/>
    <x v="61"/>
  </r>
  <r>
    <n v="127"/>
    <s v="Rosa Elena Guzmán Murillo"/>
    <x v="1"/>
    <x v="3"/>
    <s v="Individual"/>
    <s v="Inicial"/>
    <x v="6"/>
    <n v="1984500"/>
    <s v="Pecuario"/>
    <x v="122"/>
  </r>
  <r>
    <n v="128"/>
    <s v="Sandra Cálderón Quirós"/>
    <x v="1"/>
    <x v="3"/>
    <s v="Individual"/>
    <s v="Inicial"/>
    <x v="6"/>
    <n v="2000000"/>
    <s v="Pecuario"/>
    <x v="122"/>
  </r>
  <r>
    <n v="129"/>
    <s v="Lorena Guerrero Mena"/>
    <x v="1"/>
    <x v="3"/>
    <s v="inicial"/>
    <s v="individual"/>
    <x v="6"/>
    <n v="3499145"/>
    <s v="Pecuario"/>
    <x v="127"/>
  </r>
  <r>
    <n v="130"/>
    <s v="Carmen Hernandez Mesen"/>
    <x v="1"/>
    <x v="3"/>
    <s v="inicial"/>
    <s v="individual"/>
    <x v="6"/>
    <n v="1593000"/>
    <s v="Agroindustria"/>
    <x v="128"/>
  </r>
  <r>
    <n v="131"/>
    <s v="CARMEN OLIVA PRADO SANCHEZ"/>
    <x v="1"/>
    <x v="3"/>
    <s v="inicial"/>
    <s v="individual"/>
    <x v="6"/>
    <n v="1987855"/>
    <s v=" Pecuario"/>
    <x v="129"/>
  </r>
  <r>
    <n v="132"/>
    <s v="GERARDINA MARISOL JIMENEZ ROJAS"/>
    <x v="1"/>
    <x v="3"/>
    <s v="inicial"/>
    <s v="individual"/>
    <x v="6"/>
    <n v="1935000"/>
    <s v=" Pecuario"/>
    <x v="130"/>
  </r>
  <r>
    <n v="133"/>
    <s v="LILIANA_BERMUDEZ_RETANA_"/>
    <x v="1"/>
    <x v="3"/>
    <s v="inicial"/>
    <s v="individual"/>
    <x v="6"/>
    <n v="2000000"/>
    <s v=" Pecuario"/>
    <x v="131"/>
  </r>
  <r>
    <n v="134"/>
    <s v="MARIA CECILIA FERNANDEZ GARRO"/>
    <x v="1"/>
    <x v="3"/>
    <s v="inicial"/>
    <s v="individual"/>
    <x v="6"/>
    <n v="1990208.44"/>
    <s v=" Pecuario"/>
    <x v="132"/>
  </r>
  <r>
    <n v="135"/>
    <s v="Adela lsolina Méndez Méndez"/>
    <x v="1"/>
    <x v="1"/>
    <s v="inicial"/>
    <s v="grupal"/>
    <x v="6"/>
    <n v="2501429.2599999998"/>
    <s v="Agroindustria"/>
    <x v="102"/>
  </r>
  <r>
    <n v="136"/>
    <s v="Balsamina Tencio Cordero"/>
    <x v="1"/>
    <x v="1"/>
    <s v="inicial"/>
    <s v="individual"/>
    <x v="6"/>
    <n v="923345.67"/>
    <s v="AGRICULTURA "/>
    <x v="103"/>
  </r>
  <r>
    <n v="137"/>
    <s v="Carol Quesada Chavarría"/>
    <x v="1"/>
    <x v="1"/>
    <s v="desarrollo"/>
    <s v="individual"/>
    <x v="6"/>
    <n v="3473877"/>
    <s v="AGRICULTURA "/>
    <x v="104"/>
  </r>
  <r>
    <n v="138"/>
    <s v="Cindy Granados Hernández"/>
    <x v="1"/>
    <x v="1"/>
    <s v="desarrollo"/>
    <s v="individual"/>
    <x v="6"/>
    <n v="3315790.51"/>
    <s v="AGRICULTURA "/>
    <x v="105"/>
  </r>
  <r>
    <n v="139"/>
    <s v="Flor María Mora Mesén"/>
    <x v="1"/>
    <x v="1"/>
    <s v="inicial"/>
    <s v="grupal"/>
    <x v="6"/>
    <n v="2312175"/>
    <s v="AGRICULTURA "/>
    <x v="106"/>
  </r>
  <r>
    <n v="140"/>
    <s v="Jeimy Susana Solis Aguilar"/>
    <x v="1"/>
    <x v="1"/>
    <s v="desarrollo"/>
    <s v="individual"/>
    <x v="6"/>
    <n v="2455630"/>
    <s v="AGRICULTURA "/>
    <x v="61"/>
  </r>
  <r>
    <n v="141"/>
    <s v="María Guadalupe Monge Quirós"/>
    <x v="1"/>
    <x v="1"/>
    <s v="inicial"/>
    <s v="individual"/>
    <x v="6"/>
    <n v="1444661"/>
    <s v="Agroindustria"/>
    <x v="102"/>
  </r>
  <r>
    <n v="142"/>
    <s v="María Luisa Vargas Mata"/>
    <x v="1"/>
    <x v="1"/>
    <s v="desarrollo"/>
    <s v="individual"/>
    <x v="6"/>
    <n v="2021259"/>
    <s v="AGRICULTURA "/>
    <x v="1"/>
  </r>
  <r>
    <n v="143"/>
    <s v="Monserrat Prado Marín"/>
    <x v="1"/>
    <x v="1"/>
    <s v="desarrollo"/>
    <s v="individual"/>
    <x v="6"/>
    <n v="3338855.54"/>
    <s v="Agroindustria"/>
    <x v="107"/>
  </r>
  <r>
    <n v="144"/>
    <s v="Montserrat Coto Zúñiga"/>
    <x v="1"/>
    <x v="1"/>
    <s v="INCIAL"/>
    <s v="individual"/>
    <x v="6"/>
    <n v="1060000"/>
    <s v="Pecuario"/>
    <x v="108"/>
  </r>
  <r>
    <n v="145"/>
    <s v="Noemy Rojas Loría"/>
    <x v="1"/>
    <x v="1"/>
    <s v="inicial"/>
    <s v="individual"/>
    <x v="6"/>
    <n v="1800000"/>
    <s v="Pecuario"/>
    <x v="109"/>
  </r>
  <r>
    <n v="146"/>
    <s v="Nora Elena Camacho Romero"/>
    <x v="1"/>
    <x v="1"/>
    <s v="inicial"/>
    <s v="individual"/>
    <x v="6"/>
    <n v="1959645.63"/>
    <s v="Pecuario"/>
    <x v="70"/>
  </r>
  <r>
    <n v="147"/>
    <s v="Rosaura Brenes Alfaro"/>
    <x v="1"/>
    <x v="1"/>
    <s v="INCIAL"/>
    <s v="individual"/>
    <x v="6"/>
    <n v="1344523"/>
    <s v="AGRICULTURA "/>
    <x v="5"/>
  </r>
  <r>
    <n v="148"/>
    <s v="Sidey Cordero Gamboa"/>
    <x v="1"/>
    <x v="1"/>
    <s v="desarrollo"/>
    <s v="individual"/>
    <x v="6"/>
    <n v="3500000"/>
    <s v="Agroindustria"/>
    <x v="110"/>
  </r>
  <r>
    <n v="149"/>
    <s v="Susana María Díaz Vargas"/>
    <x v="1"/>
    <x v="1"/>
    <s v="desarrollo"/>
    <s v="individual"/>
    <x v="6"/>
    <n v="2062159.6"/>
    <s v="Pecuario"/>
    <x v="111"/>
  </r>
  <r>
    <n v="150"/>
    <s v="Virgita Cordero Valverde"/>
    <x v="1"/>
    <x v="1"/>
    <s v="inicial"/>
    <s v="individual"/>
    <x v="6"/>
    <n v="1971295"/>
    <s v="Agroindustria"/>
    <x v="112"/>
  </r>
  <r>
    <n v="151"/>
    <s v="Xinia Marlene Ilama Cordero"/>
    <x v="1"/>
    <x v="1"/>
    <s v="INICAL"/>
    <s v="individual"/>
    <x v="6"/>
    <n v="1155541.31"/>
    <s v="AGRICULTURA "/>
    <x v="113"/>
  </r>
  <r>
    <n v="152"/>
    <s v="Yoselin Córdoba Herrera"/>
    <x v="1"/>
    <x v="1"/>
    <s v="inicial"/>
    <s v="individual"/>
    <x v="6"/>
    <n v="1130154"/>
    <s v="Pecuario"/>
    <x v="114"/>
  </r>
  <r>
    <n v="153"/>
    <s v="Berta Lía Solano Sánchez"/>
    <x v="1"/>
    <x v="1"/>
    <s v="desarrollo"/>
    <s v="Individual "/>
    <x v="6"/>
    <n v="3430465"/>
    <s v="PECUARIA"/>
    <x v="115"/>
  </r>
  <r>
    <n v="154"/>
    <s v="Luz  Eneida Quirós Venegas"/>
    <x v="1"/>
    <x v="1"/>
    <s v="desarrollo"/>
    <s v="Individua"/>
    <x v="6"/>
    <n v="2299000"/>
    <s v="Agroindustria"/>
    <x v="116"/>
  </r>
  <r>
    <n v="155"/>
    <s v="Angélica Valdes Murillo"/>
    <x v="1"/>
    <x v="1"/>
    <s v="inicial"/>
    <s v="individual"/>
    <x v="6"/>
    <n v="1574000"/>
    <s v="Pecuario"/>
    <x v="117"/>
  </r>
  <r>
    <n v="156"/>
    <s v="Patricia Rodríguez Tenorio"/>
    <x v="1"/>
    <x v="1"/>
    <s v="desarrollo"/>
    <s v="individual"/>
    <x v="6"/>
    <n v="1682896.7"/>
    <s v="Pecuario"/>
    <x v="118"/>
  </r>
  <r>
    <n v="157"/>
    <s v="Julia Atencio Zapata"/>
    <x v="1"/>
    <x v="4"/>
    <s v="inicial"/>
    <s v="individual"/>
    <x v="6"/>
    <n v="3500000"/>
    <s v="Pecuario"/>
    <x v="9"/>
  </r>
  <r>
    <n v="158"/>
    <s v="Teresa de los Angeles Fernández Carvajal"/>
    <x v="1"/>
    <x v="4"/>
    <s v="inicial"/>
    <s v="individual"/>
    <x v="6"/>
    <n v="1973705"/>
    <s v="Agricultura"/>
    <x v="133"/>
  </r>
  <r>
    <n v="159"/>
    <s v="Dominga Varela Varela"/>
    <x v="1"/>
    <x v="7"/>
    <s v="inicial"/>
    <s v="individual"/>
    <x v="6"/>
    <n v="1953794.29"/>
    <s v="Agricultura"/>
    <x v="134"/>
  </r>
  <r>
    <n v="160"/>
    <s v="Graciela Berrocal Berrocal"/>
    <x v="1"/>
    <x v="5"/>
    <s v="inicial"/>
    <s v="individual"/>
    <x v="6"/>
    <n v="1617948"/>
    <s v="Pecuario"/>
    <x v="135"/>
  </r>
  <r>
    <n v="1"/>
    <s v="Laura Corrales Vargas"/>
    <x v="1"/>
    <x v="3"/>
    <s v="inicial"/>
    <s v="individual"/>
    <x v="7"/>
    <n v="2000000"/>
    <s v="Pecuario"/>
    <x v="2"/>
  </r>
  <r>
    <n v="2"/>
    <s v="Reinier Virginia Campos Mena"/>
    <x v="1"/>
    <x v="3"/>
    <s v="inicial"/>
    <s v="individual"/>
    <x v="7"/>
    <n v="1991223"/>
    <s v="Pecuario"/>
    <x v="136"/>
  </r>
  <r>
    <n v="3"/>
    <s v="Telsy Jimenez Quirós"/>
    <x v="1"/>
    <x v="3"/>
    <s v="inicial"/>
    <s v="individual"/>
    <x v="7"/>
    <n v="1998970"/>
    <s v="Pecuario"/>
    <x v="136"/>
  </r>
  <r>
    <n v="4"/>
    <s v="Arelys Zúñiga Zuñiga"/>
    <x v="1"/>
    <x v="6"/>
    <s v="inicial"/>
    <s v="individual"/>
    <x v="7"/>
    <n v="1504338"/>
    <s v="AGRICULTURA "/>
    <x v="137"/>
  </r>
  <r>
    <n v="5"/>
    <s v="Mileidy Chavarría Ugalde"/>
    <x v="1"/>
    <x v="6"/>
    <s v="inicial "/>
    <s v="individual"/>
    <x v="7"/>
    <n v="2000000"/>
    <s v="Pecuario "/>
    <x v="138"/>
  </r>
  <r>
    <n v="6"/>
    <s v="Elena Quesada Salazar"/>
    <x v="1"/>
    <x v="6"/>
    <s v="inicial "/>
    <s v="individual"/>
    <x v="7"/>
    <n v="1979640"/>
    <s v="Pecuario "/>
    <x v="138"/>
  </r>
  <r>
    <n v="7"/>
    <s v="Guiselle Yenori Ruiz Jaen"/>
    <x v="1"/>
    <x v="6"/>
    <s v="inicial "/>
    <s v="individual"/>
    <x v="7"/>
    <n v="997964"/>
    <s v="Agricultura"/>
    <x v="139"/>
  </r>
  <r>
    <n v="8"/>
    <s v="Live López Mejia"/>
    <x v="1"/>
    <x v="6"/>
    <s v="inicial"/>
    <s v="individual"/>
    <x v="7"/>
    <n v="1800000"/>
    <s v="Pecuario "/>
    <x v="138"/>
  </r>
  <r>
    <n v="9"/>
    <s v="Mariflor Núñez López"/>
    <x v="1"/>
    <x v="6"/>
    <s v="inicial "/>
    <s v="individual"/>
    <x v="7"/>
    <n v="1800000"/>
    <s v="Pecuario "/>
    <x v="138"/>
  </r>
  <r>
    <n v="10"/>
    <s v="Marta Badilla Castro"/>
    <x v="1"/>
    <x v="6"/>
    <s v="inicial "/>
    <s v="individual"/>
    <x v="7"/>
    <n v="202400"/>
    <s v="Pecuario "/>
    <x v="138"/>
  </r>
  <r>
    <n v="11"/>
    <s v="Rosy Esmeralda Carmona Montoya"/>
    <x v="1"/>
    <x v="6"/>
    <s v="inicial "/>
    <s v="individual"/>
    <x v="7"/>
    <n v="2000000"/>
    <s v="Pecuario "/>
    <x v="140"/>
  </r>
  <r>
    <n v="12"/>
    <s v="Sabina Molina Mora"/>
    <x v="1"/>
    <x v="6"/>
    <s v="inicial "/>
    <s v="individual"/>
    <x v="7"/>
    <n v="1993567"/>
    <s v="Pecuario "/>
    <x v="12"/>
  </r>
  <r>
    <n v="13"/>
    <s v="Tania González Chavarría  "/>
    <x v="1"/>
    <x v="6"/>
    <s v="desarrollo"/>
    <s v="individual"/>
    <x v="7"/>
    <n v="1562329"/>
    <s v="Pecuario"/>
    <x v="12"/>
  </r>
  <r>
    <n v="14"/>
    <s v="Maria Eugenia Baltodano Pérez"/>
    <x v="1"/>
    <x v="6"/>
    <s v="desarrollo"/>
    <s v="individual"/>
    <x v="7"/>
    <n v="3493536"/>
    <s v="Pecuario"/>
    <x v="16"/>
  </r>
  <r>
    <n v="15"/>
    <s v="Emma Liliana Prendas Garita"/>
    <x v="1"/>
    <x v="6"/>
    <s v="desarrollo"/>
    <s v="individual"/>
    <x v="7"/>
    <n v="3458070"/>
    <s v="Pecuario"/>
    <x v="138"/>
  </r>
  <r>
    <n v="16"/>
    <s v="Anabelly Badilla Castro"/>
    <x v="1"/>
    <x v="6"/>
    <s v="desarrollo"/>
    <s v="individual"/>
    <x v="7"/>
    <n v="3481528"/>
    <s v="Agroindustria "/>
    <x v="1"/>
  </r>
  <r>
    <n v="17"/>
    <s v="Marlene Chacón Barrantes"/>
    <x v="1"/>
    <x v="6"/>
    <s v="desarrollo"/>
    <s v="individual"/>
    <x v="7"/>
    <n v="3458070"/>
    <s v="AGRICULTURA "/>
    <x v="19"/>
  </r>
  <r>
    <n v="18"/>
    <s v="Rosalba Morera Solís"/>
    <x v="1"/>
    <x v="6"/>
    <s v="inicial "/>
    <s v="individual"/>
    <x v="7"/>
    <n v="1991538"/>
    <s v="AGRICULTURA "/>
    <x v="1"/>
  </r>
  <r>
    <n v="19"/>
    <s v="Victorina Gloria Alvarado Fonseca"/>
    <x v="1"/>
    <x v="6"/>
    <s v="inicial "/>
    <s v="individual"/>
    <x v="7"/>
    <n v="1472480"/>
    <s v="AGRICULTURA "/>
    <x v="1"/>
  </r>
  <r>
    <n v="20"/>
    <s v="Zundry Salas Vargas"/>
    <x v="1"/>
    <x v="6"/>
    <s v="inicial "/>
    <s v="individual"/>
    <x v="7"/>
    <n v="1999800"/>
    <s v="Pecuario"/>
    <x v="12"/>
  </r>
  <r>
    <n v="21"/>
    <s v="Nidia Jiménez Salas"/>
    <x v="1"/>
    <x v="6"/>
    <s v="inicial "/>
    <s v="individual"/>
    <x v="7"/>
    <n v="1997840"/>
    <s v="Pecuario"/>
    <x v="138"/>
  </r>
  <r>
    <n v="22"/>
    <s v="Josefa Ofelia Campos Nuñez"/>
    <x v="1"/>
    <x v="6"/>
    <s v="inicial "/>
    <s v="individual"/>
    <x v="7"/>
    <n v="1755999"/>
    <s v="Pecuario"/>
    <x v="138"/>
  </r>
  <r>
    <n v="23"/>
    <s v="Malena Carmona Montoya"/>
    <x v="1"/>
    <x v="6"/>
    <s v="inicial "/>
    <s v="individual"/>
    <x v="7"/>
    <n v="2000000"/>
    <s v="Pecuario"/>
    <x v="141"/>
  </r>
  <r>
    <n v="24"/>
    <s v="Jocselyn Martinez Sánchez"/>
    <x v="1"/>
    <x v="6"/>
    <s v="inicial "/>
    <s v="Individual "/>
    <x v="7"/>
    <n v="1999800"/>
    <s v="Pecuario "/>
    <x v="12"/>
  </r>
  <r>
    <n v="25"/>
    <s v="Evelin Avila Nuñez "/>
    <x v="1"/>
    <x v="6"/>
    <s v="inicial "/>
    <s v="Individual "/>
    <x v="7"/>
    <n v="1624785"/>
    <s v="Pecuario"/>
    <x v="37"/>
  </r>
  <r>
    <n v="26"/>
    <s v="Denia Carmona Montoya"/>
    <x v="1"/>
    <x v="6"/>
    <s v="inicial "/>
    <s v="individual"/>
    <x v="7"/>
    <n v="1985940"/>
    <s v="Pecuario "/>
    <x v="142"/>
  </r>
  <r>
    <n v="27"/>
    <s v="Adelina González Barrientos"/>
    <x v="1"/>
    <x v="6"/>
    <s v="inicial "/>
    <s v="individual"/>
    <x v="7"/>
    <n v="1963941"/>
    <s v="Pecuario "/>
    <x v="61"/>
  </r>
  <r>
    <n v="28"/>
    <s v="María Nevi Mora Sánchez ASMEVERDE"/>
    <x v="1"/>
    <x v="6"/>
    <s v="desarrollo"/>
    <s v="grupal"/>
    <x v="7"/>
    <n v="5000000"/>
    <s v="AGRICULTURA "/>
    <x v="143"/>
  </r>
  <r>
    <n v="29"/>
    <s v="Carmen Sánchez Campos"/>
    <x v="1"/>
    <x v="6"/>
    <s v="inicial "/>
    <s v="Individual "/>
    <x v="7"/>
    <n v="1656688"/>
    <s v="Pecuario "/>
    <x v="144"/>
  </r>
  <r>
    <n v="30"/>
    <s v="Geidy Morales Bolandi"/>
    <x v="1"/>
    <x v="6"/>
    <s v="desarrollo"/>
    <s v="individual"/>
    <x v="7"/>
    <n v="2476214"/>
    <s v="Pecuario"/>
    <x v="144"/>
  </r>
  <r>
    <n v="31"/>
    <s v="Vilma Artavia González"/>
    <x v="1"/>
    <x v="6"/>
    <s v="inicial "/>
    <s v="Individual "/>
    <x v="7"/>
    <n v="1242059"/>
    <s v="Pecuario"/>
    <x v="144"/>
  </r>
  <r>
    <n v="32"/>
    <s v="Carol Cristina Hidalgo Brenes"/>
    <x v="1"/>
    <x v="6"/>
    <s v="inicial"/>
    <s v="individual"/>
    <x v="7"/>
    <n v="1952641"/>
    <s v="Pecuario"/>
    <x v="144"/>
  </r>
  <r>
    <n v="33"/>
    <s v="María Eugenia Torres Hernández"/>
    <x v="1"/>
    <x v="6"/>
    <s v="inicial"/>
    <s v="individual"/>
    <x v="7"/>
    <n v="1955853"/>
    <s v="Pecuario"/>
    <x v="144"/>
  </r>
  <r>
    <n v="34"/>
    <s v="María Cecilia Chaves Pérez"/>
    <x v="1"/>
    <x v="6"/>
    <s v="inicial"/>
    <s v="individual"/>
    <x v="7"/>
    <n v="1255882"/>
    <s v="Agricultura"/>
    <x v="145"/>
  </r>
  <r>
    <n v="35"/>
    <s v="Miryam Ramírez García"/>
    <x v="1"/>
    <x v="6"/>
    <s v="inicial"/>
    <s v="individual"/>
    <x v="7"/>
    <n v="1743861"/>
    <s v="Agricultura"/>
    <x v="146"/>
  </r>
  <r>
    <n v="36"/>
    <s v="Ofelia Moscoso Ugalde"/>
    <x v="1"/>
    <x v="6"/>
    <s v="inicial"/>
    <s v="individual"/>
    <x v="7"/>
    <n v="1933207"/>
    <s v="Pecuario"/>
    <x v="147"/>
  </r>
  <r>
    <n v="37"/>
    <s v="Olga Xinia Valverde Salazar"/>
    <x v="1"/>
    <x v="6"/>
    <s v="inicial"/>
    <s v="individual"/>
    <x v="7"/>
    <n v="1862776"/>
    <s v="Pecuario"/>
    <x v="144"/>
  </r>
  <r>
    <n v="38"/>
    <s v="Orinthia Villalobos Carranza"/>
    <x v="1"/>
    <x v="6"/>
    <s v="inicial"/>
    <s v="individual"/>
    <x v="7"/>
    <n v="1597080"/>
    <s v="Agricultura"/>
    <x v="148"/>
  </r>
  <r>
    <n v="39"/>
    <s v="Rosa Carranza Matamoros"/>
    <x v="1"/>
    <x v="6"/>
    <s v="inicial"/>
    <s v="individual"/>
    <x v="7"/>
    <n v="1598925"/>
    <s v="Agricultura"/>
    <x v="149"/>
  </r>
  <r>
    <n v="40"/>
    <s v="Sandra Villalobos Moscoso"/>
    <x v="1"/>
    <x v="6"/>
    <s v="inicial"/>
    <s v="individual"/>
    <x v="7"/>
    <n v="1621310"/>
    <s v="Agricultura"/>
    <x v="146"/>
  </r>
  <r>
    <n v="41"/>
    <s v="Shirley Chaves Peres"/>
    <x v="1"/>
    <x v="6"/>
    <s v="inicial"/>
    <s v="individual"/>
    <x v="7"/>
    <n v="1922183"/>
    <s v="Pecuario"/>
    <x v="37"/>
  </r>
  <r>
    <n v="42"/>
    <s v="Yajahayra Alpízar Cambronero"/>
    <x v="1"/>
    <x v="6"/>
    <s v="inicial"/>
    <s v="individual"/>
    <x v="7"/>
    <n v="1983178"/>
    <s v="Agricultura"/>
    <x v="150"/>
  </r>
  <r>
    <n v="43"/>
    <s v="Yessenia Rodríguez Vazques"/>
    <x v="1"/>
    <x v="6"/>
    <s v="inicial"/>
    <s v="individual"/>
    <x v="7"/>
    <n v="1413653"/>
    <s v="Pecuario"/>
    <x v="144"/>
  </r>
  <r>
    <n v="44"/>
    <s v="Yoselin Pérez Román"/>
    <x v="1"/>
    <x v="6"/>
    <s v="inicial"/>
    <s v="individual"/>
    <x v="7"/>
    <n v="1327821"/>
    <s v="Pecuario"/>
    <x v="144"/>
  </r>
  <r>
    <n v="45"/>
    <s v="Margarita Rojas Alvarado"/>
    <x v="1"/>
    <x v="6"/>
    <s v="desarrollo"/>
    <s v="Individual "/>
    <x v="7"/>
    <n v="3058243"/>
    <s v="Agricultura"/>
    <x v="1"/>
  </r>
  <r>
    <n v="46"/>
    <s v="Rosa Ramírez Rojas "/>
    <x v="1"/>
    <x v="6"/>
    <s v="desarrollo"/>
    <s v="individual"/>
    <x v="7"/>
    <n v="3058248"/>
    <s v="Agricultura"/>
    <x v="1"/>
  </r>
  <r>
    <n v="47"/>
    <s v="Norma Leticia Quesada Barrantes"/>
    <x v="1"/>
    <x v="6"/>
    <s v="inicial"/>
    <s v="Individual "/>
    <x v="7"/>
    <n v="1850003"/>
    <s v="Pecuario"/>
    <x v="151"/>
  </r>
  <r>
    <n v="48"/>
    <s v="Nielsen Pérez Vásquez"/>
    <x v="1"/>
    <x v="6"/>
    <s v="inicial"/>
    <s v="individual"/>
    <x v="7"/>
    <n v="1999800"/>
    <s v="Pecuario "/>
    <x v="152"/>
  </r>
  <r>
    <n v="49"/>
    <s v="Evelyn López Ugalde"/>
    <x v="1"/>
    <x v="0"/>
    <s v="inicial"/>
    <s v="individual"/>
    <x v="7"/>
    <n v="2000000"/>
    <s v="Pecuario"/>
    <x v="4"/>
  </r>
  <r>
    <n v="50"/>
    <s v="Yeime Reyes Potoy"/>
    <x v="1"/>
    <x v="0"/>
    <s v="inicial"/>
    <s v="individual"/>
    <x v="7"/>
    <n v="2000000"/>
    <s v="Pecuario"/>
    <x v="153"/>
  </r>
  <r>
    <n v="51"/>
    <s v="María Eugenia Esquivel Parra"/>
    <x v="1"/>
    <x v="0"/>
    <s v="inicial"/>
    <s v="Individual "/>
    <x v="7"/>
    <n v="1950000"/>
    <s v="Pecuario"/>
    <x v="154"/>
  </r>
  <r>
    <n v="52"/>
    <s v="Yinory Dominguez Menocal"/>
    <x v="1"/>
    <x v="0"/>
    <s v="inicial"/>
    <s v="Invidividual"/>
    <x v="7"/>
    <n v="1306533"/>
    <s v="Agricultura"/>
    <x v="155"/>
  </r>
  <r>
    <n v="53"/>
    <s v="Gretel Dominguez Camacho"/>
    <x v="1"/>
    <x v="0"/>
    <s v="inicial"/>
    <s v="Individual "/>
    <x v="7"/>
    <n v="1050566"/>
    <s v="Agricultura"/>
    <x v="61"/>
  </r>
  <r>
    <n v="54"/>
    <s v="Grey Velis Dominguez"/>
    <x v="1"/>
    <x v="0"/>
    <s v="inicial"/>
    <s v="individual"/>
    <x v="7"/>
    <n v="1393903"/>
    <s v="Agricultura"/>
    <x v="155"/>
  </r>
  <r>
    <n v="55"/>
    <s v="Remigia Rodríguez Villagra"/>
    <x v="1"/>
    <x v="0"/>
    <s v="inicial"/>
    <s v="individual"/>
    <x v="7"/>
    <n v="2000000"/>
    <s v="Pecuario"/>
    <x v="61"/>
  </r>
  <r>
    <n v="56"/>
    <s v="Rose Mary Dominguez Menocal"/>
    <x v="1"/>
    <x v="0"/>
    <s v="inicial"/>
    <s v="individual"/>
    <x v="7"/>
    <n v="2000000"/>
    <m/>
    <x v="61"/>
  </r>
  <r>
    <n v="57"/>
    <s v="Eugenia del Carmen Salgado Cuadra"/>
    <x v="1"/>
    <x v="0"/>
    <s v="inicial"/>
    <s v="individual"/>
    <x v="7"/>
    <n v="2000000"/>
    <s v="Agricultura"/>
    <x v="4"/>
  </r>
  <r>
    <n v="58"/>
    <s v="Kattya Romero Garcia "/>
    <x v="1"/>
    <x v="0"/>
    <s v="inicial"/>
    <s v="individual"/>
    <x v="7"/>
    <n v="1146935"/>
    <s v="Pecuario"/>
    <x v="156"/>
  </r>
  <r>
    <n v="59"/>
    <s v="María Lara Huertas"/>
    <x v="1"/>
    <x v="0"/>
    <s v="inicial"/>
    <s v="Indivual"/>
    <x v="7"/>
    <n v="1744631"/>
    <s v="Agricultura"/>
    <x v="146"/>
  </r>
  <r>
    <n v="60"/>
    <s v="Rita Mercedes Quesada Paniagua"/>
    <x v="1"/>
    <x v="2"/>
    <s v="desarrollo"/>
    <s v="Individual "/>
    <x v="7"/>
    <n v="2999826"/>
    <s v="AGRICULTURA "/>
    <x v="157"/>
  </r>
  <r>
    <n v="61"/>
    <s v="Susana Alvarado Paniagua"/>
    <x v="1"/>
    <x v="2"/>
    <s v="desarrollo"/>
    <s v="individual"/>
    <x v="7"/>
    <n v="3017589"/>
    <s v="Agroindustria"/>
    <x v="158"/>
  </r>
  <r>
    <n v="62"/>
    <s v="Jessica Vasquez Ledezma"/>
    <x v="1"/>
    <x v="2"/>
    <s v="desarrollo"/>
    <s v="individual"/>
    <x v="7"/>
    <n v="2673789"/>
    <s v="AGRICULTURA "/>
    <x v="159"/>
  </r>
  <r>
    <n v="63"/>
    <s v="Alice Yaneth Hidalgo Álvarez"/>
    <x v="1"/>
    <x v="7"/>
    <s v="inicial"/>
    <s v="individual"/>
    <x v="7"/>
    <n v="1999690"/>
    <s v="Avícola"/>
    <x v="61"/>
  </r>
  <r>
    <n v="64"/>
    <s v="Yesica Carranza Carranza"/>
    <x v="1"/>
    <x v="7"/>
    <s v="inicial"/>
    <s v="individual"/>
    <x v="7"/>
    <n v="1937673"/>
    <s v="Apicultura"/>
    <x v="61"/>
  </r>
  <r>
    <n v="65"/>
    <s v="Maureen Ma. Ramírez Herra"/>
    <x v="1"/>
    <x v="7"/>
    <s v="inicial"/>
    <s v="individual"/>
    <x v="7"/>
    <n v="1932934.35"/>
    <s v="Agrícola"/>
    <x v="61"/>
  </r>
  <r>
    <n v="66"/>
    <s v="Haydee Ma. Mora Peralta"/>
    <x v="1"/>
    <x v="7"/>
    <s v="inicial"/>
    <s v="individual"/>
    <x v="7"/>
    <n v="1901705.15"/>
    <s v="Apicultura"/>
    <x v="61"/>
  </r>
  <r>
    <n v="67"/>
    <s v="Sonia Chaves Céspedes"/>
    <x v="1"/>
    <x v="7"/>
    <s v="inicial"/>
    <s v="individual"/>
    <x v="7"/>
    <n v="1986318.87"/>
    <s v="Avícola"/>
    <x v="61"/>
  </r>
  <r>
    <n v="68"/>
    <s v="Ana Gabriela Cordero Solís"/>
    <x v="1"/>
    <x v="7"/>
    <s v="inicial"/>
    <s v="individual"/>
    <x v="7"/>
    <n v="2000000"/>
    <s v="Ganadería"/>
    <x v="61"/>
  </r>
  <r>
    <n v="69"/>
    <s v="Edith Enríquez Hernández"/>
    <x v="1"/>
    <x v="7"/>
    <s v="inicial"/>
    <s v="individual"/>
    <x v="7"/>
    <n v="1926538.47"/>
    <s v="Avícola"/>
    <x v="61"/>
  </r>
  <r>
    <n v="70"/>
    <s v="Ma. De los Ángeles Parra Álvarez"/>
    <x v="1"/>
    <x v="7"/>
    <s v="inicial"/>
    <s v="individual"/>
    <x v="7"/>
    <n v="1994954"/>
    <s v="Avícola"/>
    <x v="61"/>
  </r>
  <r>
    <n v="71"/>
    <s v="Marlen Jiménez Aguirre"/>
    <x v="1"/>
    <x v="7"/>
    <s v="inicial"/>
    <s v="individual"/>
    <x v="7"/>
    <n v="1999416"/>
    <s v="Ganadería"/>
    <x v="61"/>
  </r>
  <r>
    <n v="72"/>
    <s v="Roxana Mora Alvarado"/>
    <x v="1"/>
    <x v="7"/>
    <s v="inicial"/>
    <s v="individual"/>
    <x v="7"/>
    <n v="1882077"/>
    <s v="Agrícola"/>
    <x v="61"/>
  </r>
  <r>
    <n v="73"/>
    <s v="Teresa Rojas Vargas"/>
    <x v="1"/>
    <x v="7"/>
    <s v="inicial"/>
    <s v="individual"/>
    <x v="7"/>
    <n v="1947000"/>
    <s v="Porcino"/>
    <x v="61"/>
  </r>
  <r>
    <n v="74"/>
    <s v="Wenceslaa Villalobos Soto"/>
    <x v="1"/>
    <x v="7"/>
    <s v="inicial"/>
    <s v="individual"/>
    <x v="7"/>
    <n v="1951211.48"/>
    <s v="Ganadería"/>
    <x v="61"/>
  </r>
  <r>
    <n v="75"/>
    <s v="Yoselyn Quirós Ugalde"/>
    <x v="1"/>
    <x v="7"/>
    <s v="inicial"/>
    <s v="individual"/>
    <x v="7"/>
    <n v="1936895"/>
    <s v="Ganadería"/>
    <x v="61"/>
  </r>
  <r>
    <n v="76"/>
    <s v="Elizabeth Obregón Guevara"/>
    <x v="1"/>
    <x v="7"/>
    <s v="inicial"/>
    <s v="individual"/>
    <x v="7"/>
    <n v="1903206.86"/>
    <s v="Porcino"/>
    <x v="61"/>
  </r>
  <r>
    <n v="77"/>
    <s v="Azucena Rodríguez Cambronero"/>
    <x v="1"/>
    <x v="7"/>
    <s v="inicial"/>
    <s v="individual"/>
    <x v="7"/>
    <n v="1659296"/>
    <s v="Ganadería"/>
    <x v="61"/>
  </r>
  <r>
    <n v="78"/>
    <s v="Yanilda Azucena Meza Ramírez"/>
    <x v="1"/>
    <x v="7"/>
    <s v="desarrollo"/>
    <s v="individual"/>
    <x v="7"/>
    <n v="3497770.24"/>
    <s v="Agrícola"/>
    <x v="61"/>
  </r>
  <r>
    <n v="79"/>
    <s v="Zelmira Rodríguez Suarez"/>
    <x v="1"/>
    <x v="7"/>
    <s v="inicial"/>
    <s v="individual"/>
    <x v="7"/>
    <n v="1996582.43"/>
    <s v="Avícola"/>
    <x v="61"/>
  </r>
  <r>
    <n v="80"/>
    <s v="Marlene Calero Gómez"/>
    <x v="1"/>
    <x v="7"/>
    <s v="inicial"/>
    <s v="individual"/>
    <x v="7"/>
    <n v="1898976.7"/>
    <s v="Porcino"/>
    <x v="61"/>
  </r>
  <r>
    <n v="81"/>
    <s v="María Sidaly Soto Solís"/>
    <x v="1"/>
    <x v="7"/>
    <s v="inicial"/>
    <s v="individual"/>
    <x v="7"/>
    <n v="1997659.72"/>
    <s v="Porcino"/>
    <x v="61"/>
  </r>
  <r>
    <n v="82"/>
    <s v="Ana Cristina Castro Villegas"/>
    <x v="1"/>
    <x v="7"/>
    <s v="inicial"/>
    <s v="individual"/>
    <x v="7"/>
    <n v="1942346.72"/>
    <s v="Apicultura"/>
    <x v="61"/>
  </r>
  <r>
    <n v="83"/>
    <s v="Carmen Carranza Loría"/>
    <x v="1"/>
    <x v="7"/>
    <s v="inicial"/>
    <s v="individual"/>
    <x v="7"/>
    <n v="1965820.82"/>
    <s v="Agrícola"/>
    <x v="61"/>
  </r>
  <r>
    <n v="84"/>
    <s v="Elvia Lorena Chaves Céspedes"/>
    <x v="1"/>
    <x v="7"/>
    <s v="inicial"/>
    <s v="individual"/>
    <x v="7"/>
    <n v="1993840.5"/>
    <s v="Ganadería"/>
    <x v="61"/>
  </r>
  <r>
    <n v="85"/>
    <s v="Dinorah Zúñiga Villegas"/>
    <x v="1"/>
    <x v="7"/>
    <s v="inicial"/>
    <s v="individual"/>
    <x v="7"/>
    <n v="1995302.49"/>
    <s v="Ganadería"/>
    <x v="61"/>
  </r>
  <r>
    <n v="86"/>
    <s v="Elieth Vega Moreno"/>
    <x v="1"/>
    <x v="7"/>
    <s v="inicial"/>
    <s v="individual"/>
    <x v="7"/>
    <n v="1891888"/>
    <s v="Caprino"/>
    <x v="61"/>
  </r>
  <r>
    <n v="87"/>
    <s v="Ana Isabel Rojas Gómez"/>
    <x v="1"/>
    <x v="7"/>
    <s v="inicial"/>
    <s v="individual"/>
    <x v="7"/>
    <n v="1994048.24"/>
    <s v="Agrícola"/>
    <x v="61"/>
  </r>
  <r>
    <n v="88"/>
    <s v="Karolina Alvarado Díaz"/>
    <x v="1"/>
    <x v="7"/>
    <s v="inicial"/>
    <s v="individual"/>
    <x v="7"/>
    <n v="1990162"/>
    <s v="Agrícola"/>
    <x v="61"/>
  </r>
  <r>
    <n v="89"/>
    <s v="Cindy Jiménez Aguirre"/>
    <x v="1"/>
    <x v="7"/>
    <s v="inicial"/>
    <s v="individual"/>
    <x v="7"/>
    <n v="1942346.72"/>
    <s v="Apicultura"/>
    <x v="61"/>
  </r>
  <r>
    <n v="90"/>
    <s v="Yuliana Jiménez Mora"/>
    <x v="1"/>
    <x v="7"/>
    <s v="inicial"/>
    <s v="individual"/>
    <x v="7"/>
    <n v="1974727.06"/>
    <s v="Ganadería"/>
    <x v="61"/>
  </r>
  <r>
    <n v="91"/>
    <s v="Daysi Elizondo Sibaja"/>
    <x v="1"/>
    <x v="7"/>
    <s v="inicial"/>
    <s v="individual"/>
    <x v="7"/>
    <n v="2000000"/>
    <s v="Ganadería"/>
    <x v="61"/>
  </r>
  <r>
    <n v="92"/>
    <s v="Dayanna Ugalde Campos"/>
    <x v="1"/>
    <x v="7"/>
    <s v="inicial"/>
    <s v="individual"/>
    <x v="7"/>
    <n v="1963674"/>
    <s v="Caprino"/>
    <x v="61"/>
  </r>
  <r>
    <n v="93"/>
    <s v="Irmina Briceño Rojas"/>
    <x v="1"/>
    <x v="7"/>
    <s v="inicial"/>
    <s v="individual"/>
    <x v="7"/>
    <n v="1870715"/>
    <s v="Agrícola"/>
    <x v="61"/>
  </r>
  <r>
    <n v="94"/>
    <s v="Yuliana Contreras Castro"/>
    <x v="1"/>
    <x v="7"/>
    <s v="inicial"/>
    <s v="individual"/>
    <x v="7"/>
    <n v="1981937"/>
    <s v="Porcino"/>
    <x v="61"/>
  </r>
  <r>
    <n v="95"/>
    <s v="Karla Vanessa González Moreno"/>
    <x v="1"/>
    <x v="7"/>
    <s v="inicial"/>
    <s v="individual"/>
    <x v="7"/>
    <n v="1934773"/>
    <s v="Ganadería"/>
    <x v="61"/>
  </r>
  <r>
    <n v="96"/>
    <s v="María Adonay Solano Molina"/>
    <x v="1"/>
    <x v="7"/>
    <s v="inicial"/>
    <s v="individual"/>
    <x v="7"/>
    <n v="2000000"/>
    <s v="Ganadería"/>
    <x v="61"/>
  </r>
  <r>
    <n v="97"/>
    <s v="Albina Elizondo Sibaja"/>
    <x v="1"/>
    <x v="7"/>
    <s v="inicial"/>
    <s v="individual"/>
    <x v="7"/>
    <n v="1800000"/>
    <s v="Ganadería"/>
    <x v="61"/>
  </r>
  <r>
    <n v="98"/>
    <s v="Berenice Badilla Castro"/>
    <x v="1"/>
    <x v="7"/>
    <s v="inicial"/>
    <s v="individual"/>
    <x v="7"/>
    <n v="1819740.7"/>
    <s v="Agrícola"/>
    <x v="61"/>
  </r>
  <r>
    <n v="99"/>
    <s v="Cupertina Ávila Villalobos"/>
    <x v="1"/>
    <x v="7"/>
    <s v="inicial"/>
    <s v="individual"/>
    <x v="7"/>
    <n v="1955423.99"/>
    <s v="Porcino"/>
    <x v="61"/>
  </r>
  <r>
    <n v="100"/>
    <s v="Cindy Arias Céspedes"/>
    <x v="1"/>
    <x v="7"/>
    <s v="inicial"/>
    <s v="individual"/>
    <x v="7"/>
    <n v="1831257.75"/>
    <s v="Avícola"/>
    <x v="61"/>
  </r>
  <r>
    <n v="101"/>
    <s v="Meivi García González"/>
    <x v="1"/>
    <x v="7"/>
    <s v="inicial"/>
    <s v="individual"/>
    <x v="7"/>
    <n v="1999248.02"/>
    <s v="Agrícola"/>
    <x v="61"/>
  </r>
  <r>
    <n v="102"/>
    <s v="Estefanía Rodríguez Orias"/>
    <x v="1"/>
    <x v="7"/>
    <s v="inicial"/>
    <s v="individual"/>
    <x v="7"/>
    <n v="1415000"/>
    <s v="Ganadería"/>
    <x v="61"/>
  </r>
  <r>
    <n v="103"/>
    <s v="Evelin Margoth Mora Jiménez"/>
    <x v="1"/>
    <x v="7"/>
    <s v="inicial"/>
    <s v="individual"/>
    <x v="7"/>
    <n v="1992880"/>
    <s v="Ganadería"/>
    <x v="61"/>
  </r>
  <r>
    <n v="104"/>
    <s v="Gladys González Alvarado"/>
    <x v="1"/>
    <x v="7"/>
    <s v="inicial"/>
    <s v="individual"/>
    <x v="7"/>
    <n v="1629438.94"/>
    <s v="Ganadería"/>
    <x v="61"/>
  </r>
  <r>
    <n v="105"/>
    <s v="Julia Castillo Trejos"/>
    <x v="1"/>
    <x v="7"/>
    <s v="inicial"/>
    <s v="individual"/>
    <x v="7"/>
    <n v="2000000"/>
    <s v="Ganadería"/>
    <x v="61"/>
  </r>
  <r>
    <n v="106"/>
    <s v="Hilaria Ávila Villalobos"/>
    <x v="1"/>
    <x v="7"/>
    <s v="inicial"/>
    <s v="individual"/>
    <x v="7"/>
    <n v="1535554.65"/>
    <s v="Agrícola"/>
    <x v="61"/>
  </r>
  <r>
    <n v="107"/>
    <s v="Carmen Lidia Cruz Segura"/>
    <x v="1"/>
    <x v="7"/>
    <s v="desarrollo"/>
    <s v="individual"/>
    <x v="7"/>
    <n v="3489344"/>
    <s v="Avícola"/>
    <x v="61"/>
  </r>
  <r>
    <n v="108"/>
    <s v="Katherina Duartes Rosales"/>
    <x v="1"/>
    <x v="7"/>
    <s v="inicial"/>
    <s v="individual"/>
    <x v="7"/>
    <n v="1361000"/>
    <s v="Avícola"/>
    <x v="61"/>
  </r>
  <r>
    <n v="109"/>
    <s v="Lilliana Juarez Campos "/>
    <x v="1"/>
    <x v="7"/>
    <s v="inicial"/>
    <s v="individual"/>
    <x v="7"/>
    <n v="1984092.48"/>
    <s v="Agrícola"/>
    <x v="61"/>
  </r>
  <r>
    <n v="110"/>
    <s v="Xinia Auristela Chaves Gutiérrez"/>
    <x v="1"/>
    <x v="7"/>
    <s v="inicial"/>
    <s v="individual"/>
    <x v="7"/>
    <n v="1979069.97"/>
    <s v="Ganadería"/>
    <x v="61"/>
  </r>
  <r>
    <n v="111"/>
    <s v="Ligia María Peralta Villagra"/>
    <x v="1"/>
    <x v="7"/>
    <s v="inicial"/>
    <s v="individual"/>
    <x v="7"/>
    <n v="1965752"/>
    <s v="Avícola"/>
    <x v="61"/>
  </r>
  <r>
    <n v="112"/>
    <s v="Ma. De los Ángeles Buzano Vega"/>
    <x v="1"/>
    <x v="7"/>
    <s v="inicial"/>
    <s v="individual"/>
    <x v="7"/>
    <n v="1952296"/>
    <s v="Avícola"/>
    <x v="61"/>
  </r>
  <r>
    <n v="113"/>
    <s v="Ma. Isabel Solano Rojas"/>
    <x v="1"/>
    <x v="7"/>
    <s v="inicial"/>
    <s v="individual"/>
    <x v="7"/>
    <n v="2000000"/>
    <s v="Ganadería"/>
    <x v="61"/>
  </r>
  <r>
    <n v="114"/>
    <s v="Arjerie Jiménez Mora"/>
    <x v="1"/>
    <x v="7"/>
    <s v="inicial"/>
    <s v="individual"/>
    <x v="7"/>
    <n v="1952312.06"/>
    <s v="Ganadería"/>
    <x v="61"/>
  </r>
  <r>
    <n v="115"/>
    <s v="Elizabeth Alvarado Naranjo"/>
    <x v="1"/>
    <x v="7"/>
    <s v="inicial"/>
    <s v="individual"/>
    <x v="7"/>
    <n v="1791596.51"/>
    <s v="Agrícola"/>
    <x v="61"/>
  </r>
  <r>
    <n v="116"/>
    <s v="Iris Mora Alvarado"/>
    <x v="1"/>
    <x v="7"/>
    <s v="inicial"/>
    <s v="individual"/>
    <x v="7"/>
    <n v="1659296"/>
    <s v="Ganadería"/>
    <x v="61"/>
  </r>
  <r>
    <n v="117"/>
    <s v="Isabel Ordóñez Ordóñez"/>
    <x v="1"/>
    <x v="7"/>
    <s v="inicial"/>
    <s v="individual"/>
    <x v="7"/>
    <n v="1959020"/>
    <s v="Agricultura"/>
    <x v="61"/>
  </r>
  <r>
    <n v="118"/>
    <s v="Jessica Cruz Uriarte"/>
    <x v="1"/>
    <x v="7"/>
    <s v="inicial"/>
    <s v="individual"/>
    <x v="7"/>
    <n v="1955150"/>
    <s v="Ganaderia doble propósito"/>
    <x v="61"/>
  </r>
  <r>
    <n v="119"/>
    <s v="Jessica Montero Morales"/>
    <x v="1"/>
    <x v="7"/>
    <s v="inicial"/>
    <s v="individual"/>
    <x v="7"/>
    <n v="1824713.67"/>
    <s v="Producción de limones"/>
    <x v="61"/>
  </r>
  <r>
    <n v="120"/>
    <s v="Margarita Jara Moreira"/>
    <x v="1"/>
    <x v="7"/>
    <s v="inicial"/>
    <s v="individual"/>
    <x v="7"/>
    <n v="1965667.97"/>
    <s v="Hortalizas (Hidroponia) y plantas medicinales y aromáticas"/>
    <x v="61"/>
  </r>
  <r>
    <n v="121"/>
    <s v="Maria Eugenia Jiménez Hernández"/>
    <x v="1"/>
    <x v="7"/>
    <s v="desarrollo"/>
    <s v="individual"/>
    <x v="7"/>
    <n v="686800"/>
    <s v="Gallinas ponedoras"/>
    <x v="61"/>
  </r>
  <r>
    <n v="122"/>
    <s v="Maribel Barboza Vega"/>
    <x v="1"/>
    <x v="7"/>
    <s v="inicial"/>
    <s v="individual"/>
    <x v="7"/>
    <n v="2010126.93"/>
    <s v="Agricultura / Hortalizas"/>
    <x v="61"/>
  </r>
  <r>
    <n v="123"/>
    <s v="Mauren Tatiana Esquivel Cárdenas"/>
    <x v="1"/>
    <x v="7"/>
    <s v="inicial"/>
    <s v="individual"/>
    <x v="7"/>
    <n v="1984962"/>
    <s v="Cultivo de Pasto para pacas"/>
    <x v="61"/>
  </r>
  <r>
    <n v="124"/>
    <s v="Nancy Moraga Rodríguez"/>
    <x v="1"/>
    <x v="7"/>
    <s v="inicial"/>
    <s v="individual"/>
    <x v="7"/>
    <n v="3312873.61"/>
    <s v="Huertas "/>
    <x v="61"/>
  </r>
  <r>
    <n v="125"/>
    <s v="Sandra Mayela Solorzano Guzmán"/>
    <x v="1"/>
    <x v="7"/>
    <s v="inicial"/>
    <s v="individual"/>
    <x v="7"/>
    <n v="1999914.67"/>
    <s v="Ganaderia doble propósito"/>
    <x v="61"/>
  </r>
  <r>
    <n v="126"/>
    <s v="Xinia María Cruz Jimenez"/>
    <x v="1"/>
    <x v="7"/>
    <s v="desarrollo"/>
    <s v="individual"/>
    <x v="7"/>
    <n v="3322733.1"/>
    <s v="Mariposario"/>
    <x v="61"/>
  </r>
  <r>
    <n v="127"/>
    <s v="Xinia Martínez Rivera"/>
    <x v="1"/>
    <x v="7"/>
    <s v="inicial"/>
    <s v="individual"/>
    <x v="7"/>
    <n v="1999130"/>
    <s v="Ganadería"/>
    <x v="61"/>
  </r>
  <r>
    <n v="128"/>
    <s v="Yadira Jiménez Vargas"/>
    <x v="1"/>
    <x v="7"/>
    <s v="inicial"/>
    <s v="individual"/>
    <x v="7"/>
    <n v="1911554.46"/>
    <s v="Ganaderia"/>
    <x v="61"/>
  </r>
  <r>
    <n v="129"/>
    <s v="Yadira Montoya Porras"/>
    <x v="1"/>
    <x v="7"/>
    <s v="inicial"/>
    <s v="individual"/>
    <x v="7"/>
    <n v="1939814.29"/>
    <s v="Producción de cebolla"/>
    <x v="61"/>
  </r>
  <r>
    <n v="130"/>
    <s v="Marjorie Durán Sanchez"/>
    <x v="1"/>
    <x v="7"/>
    <s v="inicial"/>
    <s v="individual"/>
    <x v="7"/>
    <n v="3135000"/>
    <s v="Ganadería"/>
    <x v="61"/>
  </r>
  <r>
    <n v="131"/>
    <s v="Aderith Andina Espinoza"/>
    <x v="1"/>
    <x v="7"/>
    <s v="desarrollo"/>
    <s v="individual"/>
    <x v="7"/>
    <n v="2817465"/>
    <s v="Ganadería"/>
    <x v="61"/>
  </r>
  <r>
    <n v="132"/>
    <s v="Esmilda Sevilla Rodríguez"/>
    <x v="1"/>
    <x v="7"/>
    <s v="inicial"/>
    <s v="individual"/>
    <x v="7"/>
    <n v="1552851.84"/>
    <s v="Granos básicos"/>
    <x v="61"/>
  </r>
  <r>
    <n v="133"/>
    <s v="Kasandra Lumbi Pérez"/>
    <x v="1"/>
    <x v="7"/>
    <s v="inicial"/>
    <s v="individual"/>
    <x v="7"/>
    <n v="1533657"/>
    <s v="Granos básicos"/>
    <x v="61"/>
  </r>
  <r>
    <n v="134"/>
    <s v="Kattya Parrales Carmona"/>
    <x v="1"/>
    <x v="7"/>
    <s v="inicial"/>
    <s v="individual"/>
    <x v="7"/>
    <n v="1557785.4"/>
    <s v="Granos básicos"/>
    <x v="61"/>
  </r>
  <r>
    <n v="135"/>
    <s v="Marlen Esther Baltodano Alcocer"/>
    <x v="1"/>
    <x v="7"/>
    <s v="inicial"/>
    <s v="individual"/>
    <x v="7"/>
    <n v="1539307"/>
    <s v="Granos básicos"/>
    <x v="61"/>
  </r>
  <r>
    <n v="136"/>
    <s v="María del Socorro González Menocal"/>
    <x v="1"/>
    <x v="7"/>
    <s v="inicial"/>
    <s v="individual"/>
    <x v="7"/>
    <n v="1444100.42"/>
    <s v="Granos básicos"/>
    <x v="61"/>
  </r>
  <r>
    <n v="137"/>
    <s v="Perla Conrado Carmona"/>
    <x v="1"/>
    <x v="7"/>
    <s v="inicial"/>
    <s v="individual"/>
    <x v="7"/>
    <n v="1985199"/>
    <s v="Avicola"/>
    <x v="61"/>
  </r>
  <r>
    <n v="138"/>
    <s v="Rosa Gonzaga Chavarría"/>
    <x v="1"/>
    <x v="7"/>
    <s v="inicial"/>
    <s v="individual"/>
    <x v="7"/>
    <n v="1525004.4"/>
    <s v="Caprino"/>
    <x v="61"/>
  </r>
  <r>
    <n v="139"/>
    <s v="Sonia del Carmen Ruiz Bonilla"/>
    <x v="1"/>
    <x v="7"/>
    <s v="inicial"/>
    <s v="individual"/>
    <x v="7"/>
    <n v="1882442.61"/>
    <s v="Granos básicos"/>
    <x v="61"/>
  </r>
  <r>
    <n v="140"/>
    <s v="Jovita Arias Ortega"/>
    <x v="1"/>
    <x v="7"/>
    <s v="inicial "/>
    <s v="individual"/>
    <x v="7"/>
    <n v="1996746"/>
    <s v="Producción de leche"/>
    <x v="61"/>
  </r>
  <r>
    <n v="141"/>
    <s v="Julia Aguirre Núñez"/>
    <x v="1"/>
    <x v="7"/>
    <s v="desarrollo"/>
    <s v="individual"/>
    <x v="7"/>
    <n v="2810019.31"/>
    <s v="Bovinos-Leche"/>
    <x v="61"/>
  </r>
  <r>
    <n v="142"/>
    <s v="Mayela Brenes Corella"/>
    <x v="1"/>
    <x v="7"/>
    <s v="inicial"/>
    <s v="individual"/>
    <x v="7"/>
    <n v="1463370.61"/>
    <s v="Lechería"/>
    <x v="61"/>
  </r>
  <r>
    <n v="143"/>
    <s v="Alicia Bolivar Ruiz"/>
    <x v="1"/>
    <x v="7"/>
    <s v="inicial"/>
    <s v="individual"/>
    <x v="7"/>
    <n v="3026386.25"/>
    <s v="Producción de hortalizas"/>
    <x v="61"/>
  </r>
  <r>
    <n v="144"/>
    <s v="Odilie Carrillo Gómez"/>
    <x v="1"/>
    <x v="7"/>
    <s v="inicial"/>
    <s v="individual"/>
    <x v="7"/>
    <n v="3127679.83"/>
    <s v="Hortalizas"/>
    <x v="61"/>
  </r>
  <r>
    <n v="145"/>
    <s v="Mónica Milena Lara Ruiz"/>
    <x v="1"/>
    <x v="7"/>
    <s v="inicial"/>
    <s v="individual"/>
    <x v="7"/>
    <n v="3026386.25"/>
    <s v="Hortalizas"/>
    <x v="61"/>
  </r>
  <r>
    <n v="146"/>
    <s v="Jensi Verónica Bermudez Gallo"/>
    <x v="1"/>
    <x v="7"/>
    <s v="inicial"/>
    <s v="individual"/>
    <x v="7"/>
    <n v="1877214.55"/>
    <s v="Gallinas ponedoras"/>
    <x v="61"/>
  </r>
  <r>
    <n v="147"/>
    <s v="Heidy Palacios Palacios"/>
    <x v="1"/>
    <x v="7"/>
    <s v="inicial"/>
    <s v="individual"/>
    <x v="7"/>
    <n v="1934839.07"/>
    <s v="Producción de hortalizas"/>
    <x v="61"/>
  </r>
  <r>
    <n v="148"/>
    <s v="Nidia Ivonne del Socorro Hernández Contreras"/>
    <x v="1"/>
    <x v="7"/>
    <s v="inicial"/>
    <s v="individual"/>
    <x v="7"/>
    <n v="2000000"/>
    <s v="Bovinos  "/>
    <x v="61"/>
  </r>
  <r>
    <n v="149"/>
    <s v="Marcelina Jaen Rivera"/>
    <x v="1"/>
    <x v="7"/>
    <s v="inicial"/>
    <s v="individual"/>
    <x v="7"/>
    <n v="1997713.05"/>
    <s v="Bovinos  "/>
    <x v="61"/>
  </r>
  <r>
    <n v="150"/>
    <s v="Verania Chavarría Vallejos"/>
    <x v="1"/>
    <x v="7"/>
    <s v="inicial"/>
    <s v="individual"/>
    <x v="7"/>
    <n v="1993926.66"/>
    <s v="Producción de hortalizas"/>
    <x v="61"/>
  </r>
  <r>
    <n v="151"/>
    <s v="Grettel Díaz Barrantes"/>
    <x v="1"/>
    <x v="7"/>
    <s v="inicial"/>
    <s v="individual"/>
    <x v="7"/>
    <n v="1990231.64"/>
    <s v="Producción de hortalizas"/>
    <x v="61"/>
  </r>
  <r>
    <n v="152"/>
    <s v="Indira López Castro"/>
    <x v="1"/>
    <x v="7"/>
    <s v="inicial"/>
    <s v="individual"/>
    <x v="7"/>
    <n v="1997263.28"/>
    <s v="Producción de hortalizas"/>
    <x v="61"/>
  </r>
  <r>
    <n v="153"/>
    <s v="Adela Emilce Vargas Brizuela"/>
    <x v="1"/>
    <x v="7"/>
    <s v="inicial"/>
    <s v="individual"/>
    <x v="7"/>
    <n v="1975690.2"/>
    <s v="Pecuario-Ganaderia"/>
    <x v="61"/>
  </r>
  <r>
    <n v="154"/>
    <s v="Ana Lorena pereira Arias"/>
    <x v="1"/>
    <x v="7"/>
    <s v="inicial"/>
    <s v="individual"/>
    <x v="7"/>
    <n v="1946620.95"/>
    <s v="Agricultura-Hortalizas"/>
    <x v="61"/>
  </r>
  <r>
    <n v="155"/>
    <s v="Ana Virginia Cordoba Murillo"/>
    <x v="1"/>
    <x v="7"/>
    <s v="inicial"/>
    <s v="individual"/>
    <x v="7"/>
    <n v="1998948.02"/>
    <s v="Pecuario-Ganaderia"/>
    <x v="61"/>
  </r>
  <r>
    <n v="156"/>
    <s v="Argerie de los Angeles Chavarria Espinoza"/>
    <x v="1"/>
    <x v="7"/>
    <s v="inicial"/>
    <s v="individual"/>
    <x v="7"/>
    <n v="1720783.84"/>
    <s v="Agricultura-Hortalizas"/>
    <x v="61"/>
  </r>
  <r>
    <n v="157"/>
    <s v="Damaris pereira Arias"/>
    <x v="1"/>
    <x v="7"/>
    <s v="inicial"/>
    <s v="individual"/>
    <x v="7"/>
    <n v="1946620.95"/>
    <s v="Agricultura-Hortalizas"/>
    <x v="61"/>
  </r>
  <r>
    <n v="158"/>
    <s v="Jeimmy Histaru Rivas Vargas"/>
    <x v="1"/>
    <x v="7"/>
    <s v="inicial"/>
    <s v="individual"/>
    <x v="7"/>
    <n v="1988977.93"/>
    <s v="Pecuario-Ganaderia"/>
    <x v="61"/>
  </r>
  <r>
    <n v="159"/>
    <s v="Juana Baltodano Pereira"/>
    <x v="1"/>
    <x v="7"/>
    <s v="inicial"/>
    <s v="individual"/>
    <x v="7"/>
    <n v="1674090.27"/>
    <s v="Agricultura-Hortalizas"/>
    <x v="61"/>
  </r>
  <r>
    <n v="160"/>
    <s v="Kenyi Tatiana Baltodano Marchena"/>
    <x v="1"/>
    <x v="7"/>
    <s v="inicial"/>
    <s v="individual"/>
    <x v="7"/>
    <n v="1919000.69"/>
    <s v="Agricultura-Hortalizas"/>
    <x v="61"/>
  </r>
  <r>
    <n v="161"/>
    <s v="Keylin Rebeca Baltodano Hernandez"/>
    <x v="1"/>
    <x v="7"/>
    <s v="inicial"/>
    <s v="individual"/>
    <x v="7"/>
    <n v="1985894.54"/>
    <s v="Agricultura-Hortalizas"/>
    <x v="61"/>
  </r>
  <r>
    <n v="162"/>
    <s v="Luisa Fernanda Peralta Vargas"/>
    <x v="1"/>
    <x v="7"/>
    <s v="inicial"/>
    <s v="individual"/>
    <x v="7"/>
    <n v="1995995.77"/>
    <s v="Pecuario-Ganaderia"/>
    <x v="61"/>
  </r>
  <r>
    <n v="163"/>
    <s v="Maria Jose Gomez Pereira"/>
    <x v="1"/>
    <x v="7"/>
    <s v="inicial"/>
    <s v="individual"/>
    <x v="7"/>
    <n v="1989165.17"/>
    <s v="Agricultura-Hortalizas"/>
    <x v="61"/>
  </r>
  <r>
    <n v="164"/>
    <s v="Maria Jose Lopez Vargas"/>
    <x v="1"/>
    <x v="7"/>
    <s v="inicial"/>
    <s v="individual"/>
    <x v="7"/>
    <n v="1996359.69"/>
    <s v="Pecuario-Ganaderia"/>
    <x v="61"/>
  </r>
  <r>
    <n v="165"/>
    <s v="Marili Araya Alegria"/>
    <x v="1"/>
    <x v="7"/>
    <s v="inicial"/>
    <s v="individual"/>
    <x v="7"/>
    <n v="1760588"/>
    <s v="Pecuario-Ganaderia"/>
    <x v="61"/>
  </r>
  <r>
    <n v="166"/>
    <s v="Maritsabeth Rodrigiuez Suarez"/>
    <x v="1"/>
    <x v="7"/>
    <s v="inicial"/>
    <s v="individual"/>
    <x v="7"/>
    <n v="1972850"/>
    <s v="Pecuario-Ganaderia"/>
    <x v="61"/>
  </r>
  <r>
    <n v="167"/>
    <s v="Massiel Soto Oporto"/>
    <x v="1"/>
    <x v="7"/>
    <s v="inicial"/>
    <s v="individual"/>
    <x v="7"/>
    <n v="1999800"/>
    <s v="Pecuario-Apicultura"/>
    <x v="61"/>
  </r>
  <r>
    <n v="168"/>
    <s v="Natalia Rivera Duran"/>
    <x v="1"/>
    <x v="7"/>
    <s v="inicial"/>
    <s v="individual"/>
    <x v="7"/>
    <n v="1979845.81"/>
    <s v="Pecuario-Avicultura"/>
    <x v="61"/>
  </r>
  <r>
    <n v="169"/>
    <s v="Nidia Rodriguez Moreno"/>
    <x v="1"/>
    <x v="7"/>
    <s v="inicial"/>
    <s v="individual"/>
    <x v="7"/>
    <n v="1918904"/>
    <s v="Agricultura-Hortalizas"/>
    <x v="61"/>
  </r>
  <r>
    <n v="170"/>
    <s v="Ramona Alvarez Ramirez"/>
    <x v="1"/>
    <x v="7"/>
    <s v="inicial"/>
    <s v="individual"/>
    <x v="7"/>
    <n v="1962185.23"/>
    <s v="Pecuario-Apicultura"/>
    <x v="61"/>
  </r>
  <r>
    <n v="171"/>
    <s v="Rosaura Baltodano Pereira"/>
    <x v="1"/>
    <x v="7"/>
    <s v="inicial"/>
    <s v="individual"/>
    <x v="7"/>
    <n v="1674095.92"/>
    <s v="Agricultura-Hortalizas"/>
    <x v="61"/>
  </r>
  <r>
    <n v="172"/>
    <s v="Yerling María Araya Alegria"/>
    <x v="1"/>
    <x v="7"/>
    <s v="inicial"/>
    <s v="individual"/>
    <x v="7"/>
    <n v="1870976.23"/>
    <s v="Pecuario-Ganaderia"/>
    <x v="61"/>
  </r>
  <r>
    <n v="173"/>
    <s v="Vitelia Jimenez Rodriguez "/>
    <x v="1"/>
    <x v="7"/>
    <s v="desarrollo"/>
    <s v="individual"/>
    <x v="7"/>
    <n v="2522725"/>
    <s v="Pecuario-Ganaderia"/>
    <x v="61"/>
  </r>
  <r>
    <n v="174"/>
    <s v="Luz Mary Vargas Valverde"/>
    <x v="1"/>
    <x v="7"/>
    <s v="desarrollo"/>
    <s v="individual"/>
    <x v="7"/>
    <n v="3109497"/>
    <s v="Agricultura"/>
    <x v="61"/>
  </r>
  <r>
    <n v="175"/>
    <s v="Giselle Granado Hernández"/>
    <x v="1"/>
    <x v="7"/>
    <s v="indivual"/>
    <s v="individual"/>
    <x v="7"/>
    <n v="1984860"/>
    <s v="Pecuario"/>
    <x v="61"/>
  </r>
  <r>
    <n v="176"/>
    <s v="Sandra Córdoba Ugalde"/>
    <x v="1"/>
    <x v="7"/>
    <s v="indivual"/>
    <s v="individual"/>
    <x v="7"/>
    <n v="1480532"/>
    <s v="Agricultura"/>
    <x v="61"/>
  </r>
  <r>
    <n v="177"/>
    <s v="Sandra Alvarado Guevara"/>
    <x v="1"/>
    <x v="7"/>
    <s v="indivual"/>
    <s v="individual"/>
    <x v="7"/>
    <n v="1985593"/>
    <s v="Ganadería"/>
    <x v="61"/>
  </r>
  <r>
    <n v="178"/>
    <s v="Yorleny Alvarado Guevara"/>
    <x v="1"/>
    <x v="7"/>
    <s v="indivual"/>
    <s v="individual"/>
    <x v="7"/>
    <n v="1759933"/>
    <s v="Agricultura"/>
    <x v="61"/>
  </r>
  <r>
    <n v="179"/>
    <s v="María Rosibel Pérez Mayorga"/>
    <x v="1"/>
    <x v="7"/>
    <s v="indivual"/>
    <s v="individual"/>
    <x v="7"/>
    <n v="2000000"/>
    <s v="Ganadería"/>
    <x v="61"/>
  </r>
  <r>
    <n v="180"/>
    <s v="Marleny Zúñiga Villegas"/>
    <x v="1"/>
    <x v="7"/>
    <s v="indivual"/>
    <s v="individual"/>
    <x v="7"/>
    <n v="1848000"/>
    <s v="Ganadería"/>
    <x v="61"/>
  </r>
  <r>
    <n v="181"/>
    <s v="Vilma Jiménez Carrillo"/>
    <x v="1"/>
    <x v="7"/>
    <s v="indivual"/>
    <s v="individual"/>
    <x v="7"/>
    <n v="1875956"/>
    <s v="Agroindustria (yogurt)"/>
    <x v="61"/>
  </r>
  <r>
    <n v="182"/>
    <s v="Marta Barboza Espinoza"/>
    <x v="1"/>
    <x v="7"/>
    <s v="indivual"/>
    <s v="individual"/>
    <x v="7"/>
    <n v="2000000"/>
    <s v="Hortalizas"/>
    <x v="61"/>
  </r>
  <r>
    <n v="183"/>
    <s v="Ingrid González Anchía"/>
    <x v="1"/>
    <x v="7"/>
    <s v="indivual"/>
    <s v="individual"/>
    <x v="7"/>
    <n v="1997706.83"/>
    <s v="Café"/>
    <x v="61"/>
  </r>
  <r>
    <n v="184"/>
    <s v="Lidia del Carmen Umaña León"/>
    <x v="1"/>
    <x v="7"/>
    <s v="indivual"/>
    <s v="individual"/>
    <x v="7"/>
    <n v="2003018"/>
    <s v="Ganadería"/>
    <x v="61"/>
  </r>
  <r>
    <n v="185"/>
    <s v="Jenny Anchía Arias"/>
    <x v="1"/>
    <x v="7"/>
    <s v="indivual"/>
    <s v="individual"/>
    <x v="7"/>
    <n v="1997902.01"/>
    <s v="Ganadería"/>
    <x v="61"/>
  </r>
  <r>
    <n v="186"/>
    <s v="Xenia Granados Anchía"/>
    <x v="1"/>
    <x v="7"/>
    <s v="indivual"/>
    <s v="individual"/>
    <x v="7"/>
    <n v="1975492.08"/>
    <s v="Café"/>
    <x v="61"/>
  </r>
  <r>
    <n v="187"/>
    <s v="Flor Sequeira Vega"/>
    <x v="1"/>
    <x v="7"/>
    <s v="indivual"/>
    <s v="individual"/>
    <x v="7"/>
    <n v="1999261.27"/>
    <s v="Café"/>
    <x v="61"/>
  </r>
  <r>
    <n v="188"/>
    <s v="Aracelly Anchía González"/>
    <x v="1"/>
    <x v="7"/>
    <s v="desarrollo"/>
    <s v="individual"/>
    <x v="7"/>
    <n v="1998200"/>
    <s v="ganadería"/>
    <x v="61"/>
  </r>
  <r>
    <n v="189"/>
    <s v="Luz Marina Méndez Cordero"/>
    <x v="1"/>
    <x v="7"/>
    <s v="Individual"/>
    <s v="individual"/>
    <x v="7"/>
    <n v="1995232.53"/>
    <s v="Café"/>
    <x v="61"/>
  </r>
  <r>
    <n v="190"/>
    <s v="Ana Dixie Alvarez Cisneros"/>
    <x v="1"/>
    <x v="7"/>
    <s v="Individual"/>
    <s v="individual"/>
    <x v="7"/>
    <n v="1546063.76"/>
    <s v="Vivero de frutales"/>
    <x v="61"/>
  </r>
  <r>
    <n v="191"/>
    <s v="Ana Lorena Ruiz Rodríeguez"/>
    <x v="1"/>
    <x v="7"/>
    <s v="Individual"/>
    <s v="individual"/>
    <x v="7"/>
    <n v="1994750"/>
    <s v="Ganadería"/>
    <x v="61"/>
  </r>
  <r>
    <n v="192"/>
    <s v="Evarista Argentina Gutierrez"/>
    <x v="1"/>
    <x v="7"/>
    <s v="desarrollo"/>
    <s v="individual"/>
    <x v="7"/>
    <n v="3499650"/>
    <s v="Ganaderia"/>
    <x v="61"/>
  </r>
  <r>
    <n v="193"/>
    <s v="Jacqueline Rodríguez"/>
    <x v="1"/>
    <x v="7"/>
    <s v="Individual"/>
    <s v="individual"/>
    <x v="7"/>
    <n v="1970750"/>
    <s v="Ganadería"/>
    <x v="61"/>
  </r>
  <r>
    <n v="194"/>
    <s v="Marta Eugenia Pizarro"/>
    <x v="1"/>
    <x v="7"/>
    <s v="desarrollo"/>
    <s v="individual"/>
    <x v="7"/>
    <n v="3055050"/>
    <s v="Caprino"/>
    <x v="61"/>
  </r>
  <r>
    <n v="195"/>
    <s v="Ana Gómez Ruiz"/>
    <x v="1"/>
    <x v="7"/>
    <s v="Individual"/>
    <s v="individual"/>
    <x v="7"/>
    <n v="1967273"/>
    <s v="Ganadería"/>
    <x v="61"/>
  </r>
  <r>
    <n v="196"/>
    <s v="Alejandra Jiménez Umaña"/>
    <x v="1"/>
    <x v="4"/>
    <s v="desarrollo"/>
    <s v="individual"/>
    <x v="7"/>
    <n v="3500000"/>
    <s v="Pecuario"/>
    <x v="37"/>
  </r>
  <r>
    <n v="197"/>
    <s v="Alexandra Soto Picado"/>
    <x v="1"/>
    <x v="4"/>
    <s v="inicial"/>
    <s v="individual"/>
    <x v="7"/>
    <n v="1951720"/>
    <s v="avicola"/>
    <x v="74"/>
  </r>
  <r>
    <n v="198"/>
    <s v="Alix Elizondo Porras"/>
    <x v="1"/>
    <x v="4"/>
    <s v="inicial "/>
    <s v="Individual "/>
    <x v="7"/>
    <n v="2000000"/>
    <s v="Agricultura "/>
    <x v="87"/>
  </r>
  <r>
    <n v="199"/>
    <s v="Alva Ureña Arias"/>
    <x v="1"/>
    <x v="4"/>
    <s v="inicial"/>
    <s v="individual"/>
    <x v="7"/>
    <n v="1989915"/>
    <s v="Pecuario"/>
    <x v="37"/>
  </r>
  <r>
    <n v="200"/>
    <s v="AMACOBAS"/>
    <x v="1"/>
    <x v="4"/>
    <s v="inicial"/>
    <s v="grupal"/>
    <x v="7"/>
    <n v="3437245"/>
    <s v="agricultura"/>
    <x v="160"/>
  </r>
  <r>
    <n v="201"/>
    <s v="Ana Julia Badilla Masis"/>
    <x v="1"/>
    <x v="4"/>
    <s v="inicial"/>
    <s v="Individual "/>
    <x v="7"/>
    <n v="1599299"/>
    <s v="agriculura"/>
    <x v="5"/>
  </r>
  <r>
    <n v="202"/>
    <s v="Ana Luisa Corrales"/>
    <x v="1"/>
    <x v="4"/>
    <s v="desarrollo"/>
    <s v="individual"/>
    <x v="7"/>
    <n v="2170589.9900000002"/>
    <s v="agricultura"/>
    <x v="1"/>
  </r>
  <r>
    <n v="203"/>
    <s v="Ana Madrigal Gutierrez"/>
    <x v="1"/>
    <x v="4"/>
    <s v="desarrollo"/>
    <s v="individual"/>
    <x v="7"/>
    <n v="3100715"/>
    <s v="agricultura"/>
    <x v="53"/>
  </r>
  <r>
    <n v="204"/>
    <s v="Angie Hernández Cabrera"/>
    <x v="1"/>
    <x v="4"/>
    <s v="desarrollo"/>
    <s v="individual"/>
    <x v="7"/>
    <n v="3500553"/>
    <s v="Pecuario"/>
    <x v="37"/>
  </r>
  <r>
    <n v="205"/>
    <s v="Arlin Andrea Gamboa Chacón"/>
    <x v="1"/>
    <x v="4"/>
    <s v="desarrollo"/>
    <s v="individual"/>
    <x v="7"/>
    <n v="3485546"/>
    <s v="Agricultura"/>
    <x v="5"/>
  </r>
  <r>
    <n v="206"/>
    <s v="ASODELI"/>
    <x v="1"/>
    <x v="4"/>
    <s v="desarrollo"/>
    <s v="grupal"/>
    <x v="7"/>
    <n v="3144638"/>
    <s v="agricultura"/>
    <x v="161"/>
  </r>
  <r>
    <n v="207"/>
    <s v="Bernardita González Alvarado"/>
    <x v="1"/>
    <x v="4"/>
    <s v="inicial"/>
    <s v="individual"/>
    <x v="7"/>
    <n v="1890875"/>
    <s v="Agricultura"/>
    <x v="162"/>
  </r>
  <r>
    <n v="208"/>
    <s v="Candida  Loría Sibaja"/>
    <x v="1"/>
    <x v="4"/>
    <s v="inicial"/>
    <s v="individual"/>
    <x v="7"/>
    <n v="2000000"/>
    <s v="agriculura"/>
    <x v="163"/>
  </r>
  <r>
    <n v="209"/>
    <s v="Carmen Arauz Cabrera"/>
    <x v="1"/>
    <x v="4"/>
    <s v="inicial"/>
    <s v="grupal"/>
    <x v="7"/>
    <n v="2780894.8"/>
    <s v="agroindustria"/>
    <x v="1"/>
  </r>
  <r>
    <n v="210"/>
    <s v="Carmen Lidia Delgado Gatens"/>
    <x v="1"/>
    <x v="4"/>
    <s v="INCIAL"/>
    <s v="individual"/>
    <x v="7"/>
    <n v="1410000"/>
    <s v="Pecuario"/>
    <x v="38"/>
  </r>
  <r>
    <n v="211"/>
    <s v="Cristina Cerdas Hernández"/>
    <x v="1"/>
    <x v="4"/>
    <s v="inicial"/>
    <s v="individual"/>
    <x v="7"/>
    <n v="1995200"/>
    <s v="agricultura"/>
    <x v="53"/>
  </r>
  <r>
    <n v="212"/>
    <s v="Cristina Chacón Umaña"/>
    <x v="1"/>
    <x v="4"/>
    <s v="inicial"/>
    <s v="individual"/>
    <x v="7"/>
    <n v="1771753"/>
    <s v="pecuario"/>
    <x v="57"/>
  </r>
  <r>
    <n v="213"/>
    <s v="Elizabeth Bejarano Bejarano"/>
    <x v="1"/>
    <x v="4"/>
    <s v="inicial"/>
    <s v="Individual "/>
    <x v="7"/>
    <n v="1764760"/>
    <s v="Pecuario"/>
    <x v="126"/>
  </r>
  <r>
    <n v="214"/>
    <s v="Elizet Marjorie Madrigal Oviedo"/>
    <x v="1"/>
    <x v="4"/>
    <s v="inicial"/>
    <s v="individual"/>
    <x v="7"/>
    <n v="1942368"/>
    <s v="pecuario"/>
    <x v="164"/>
  </r>
  <r>
    <n v="215"/>
    <s v="Elsa Rojas Torres"/>
    <x v="1"/>
    <x v="4"/>
    <s v="inicial "/>
    <s v="individual"/>
    <x v="7"/>
    <n v="1022490"/>
    <s v="Pecuario"/>
    <x v="126"/>
  </r>
  <r>
    <n v="216"/>
    <s v="Emilia Bejarano Bejarano"/>
    <x v="1"/>
    <x v="4"/>
    <s v="inicial"/>
    <s v="Individual "/>
    <x v="7"/>
    <n v="1800000"/>
    <s v="Pecuario"/>
    <x v="37"/>
  </r>
  <r>
    <n v="217"/>
    <s v="Esperanza Meri Abarca Barrantes"/>
    <x v="1"/>
    <x v="4"/>
    <s v="inicial"/>
    <s v="individual"/>
    <x v="7"/>
    <n v="1792912"/>
    <s v="pecuario"/>
    <x v="38"/>
  </r>
  <r>
    <n v="218"/>
    <s v="Evelin Villanueva Rojas"/>
    <x v="1"/>
    <x v="4"/>
    <s v="INCIAL"/>
    <s v="individual"/>
    <x v="7"/>
    <n v="1119189"/>
    <s v="Pecuario"/>
    <x v="126"/>
  </r>
  <r>
    <n v="219"/>
    <s v="Evelyn Saborío Vega"/>
    <x v="1"/>
    <x v="4"/>
    <s v="inicial "/>
    <s v="Individual "/>
    <x v="7"/>
    <n v="1863738"/>
    <s v="Pecuario"/>
    <x v="165"/>
  </r>
  <r>
    <n v="220"/>
    <s v="Evila Rodríguez Contreras"/>
    <x v="1"/>
    <x v="4"/>
    <s v="inicial "/>
    <s v="Individual "/>
    <x v="7"/>
    <n v="2275966.29"/>
    <s v="Pecuario"/>
    <x v="126"/>
  </r>
  <r>
    <n v="221"/>
    <s v="Fabiola Torres Mayorga"/>
    <x v="1"/>
    <x v="4"/>
    <s v="inicial "/>
    <s v="grupal"/>
    <x v="7"/>
    <n v="2411120"/>
    <s v="Agricultura "/>
    <x v="166"/>
  </r>
  <r>
    <n v="222"/>
    <s v="Facunda de los Angeles Olivas Vasquez"/>
    <x v="1"/>
    <x v="4"/>
    <s v="inicial "/>
    <s v="Individual "/>
    <x v="7"/>
    <n v="2989080"/>
    <s v="Pecuario"/>
    <x v="33"/>
  </r>
  <r>
    <n v="223"/>
    <s v="Faustina Palacios Garcia"/>
    <x v="1"/>
    <x v="4"/>
    <s v="INCIAL"/>
    <s v="individual"/>
    <x v="7"/>
    <n v="452913"/>
    <s v="agroindustria"/>
    <x v="167"/>
  </r>
  <r>
    <n v="224"/>
    <s v="Flory Venado Rodríguez"/>
    <x v="1"/>
    <x v="4"/>
    <s v="desarrollo"/>
    <s v="indiidual"/>
    <x v="7"/>
    <n v="2100000"/>
    <s v="Ganaderia"/>
    <x v="37"/>
  </r>
  <r>
    <n v="225"/>
    <s v="Graciela María Badilla Monge"/>
    <x v="1"/>
    <x v="4"/>
    <s v="inicial"/>
    <s v="Individual "/>
    <x v="7"/>
    <n v="1850042.68"/>
    <s v="Agricultura"/>
    <x v="168"/>
  </r>
  <r>
    <n v="226"/>
    <s v="Hortencia Loría Sibaja"/>
    <x v="1"/>
    <x v="4"/>
    <s v="inicial"/>
    <s v="individual  "/>
    <x v="7"/>
    <n v="1972169.8"/>
    <s v="agroindustria"/>
    <x v="169"/>
  </r>
  <r>
    <n v="227"/>
    <s v="Jaqueline Hernández Villegas"/>
    <x v="1"/>
    <x v="4"/>
    <s v="inicial"/>
    <s v="individual"/>
    <x v="7"/>
    <n v="2147152.67"/>
    <s v="Pecuario"/>
    <x v="170"/>
  </r>
  <r>
    <n v="228"/>
    <s v="Jeannette Corrales Madrigal"/>
    <x v="1"/>
    <x v="4"/>
    <s v="inicial"/>
    <s v="individual"/>
    <x v="7"/>
    <n v="1872582"/>
    <s v="agricultura"/>
    <x v="1"/>
  </r>
  <r>
    <n v="229"/>
    <s v="Jessica María Anchía Villegas"/>
    <x v="1"/>
    <x v="4"/>
    <s v="inicial"/>
    <s v="individual"/>
    <x v="7"/>
    <n v="1999278"/>
    <s v="agricultura"/>
    <x v="5"/>
  </r>
  <r>
    <n v="230"/>
    <s v="Juana Vargas Perez"/>
    <x v="1"/>
    <x v="4"/>
    <s v="incial "/>
    <s v="individual"/>
    <x v="7"/>
    <n v="2000000"/>
    <s v="Pecuario"/>
    <x v="37"/>
  </r>
  <r>
    <n v="231"/>
    <s v="Katherine Cordero Villanueva"/>
    <x v="1"/>
    <x v="4"/>
    <s v="inicial "/>
    <s v="Individual "/>
    <x v="7"/>
    <n v="1427616"/>
    <s v="Agricultura "/>
    <x v="47"/>
  </r>
  <r>
    <n v="232"/>
    <s v="Kattia Serracín Loría"/>
    <x v="1"/>
    <x v="4"/>
    <s v="inicial"/>
    <s v="individual  "/>
    <x v="7"/>
    <n v="1963089.4"/>
    <s v="Turismo"/>
    <x v="171"/>
  </r>
  <r>
    <n v="233"/>
    <s v="Kattia Umaña Thames"/>
    <x v="1"/>
    <x v="4"/>
    <s v="inicial"/>
    <s v="individual"/>
    <x v="7"/>
    <n v="1899333"/>
    <s v="agricultura"/>
    <x v="5"/>
  </r>
  <r>
    <n v="234"/>
    <s v="Lidieth Fernández Cordero"/>
    <x v="1"/>
    <x v="4"/>
    <s v="desarrollo"/>
    <s v="individual"/>
    <x v="7"/>
    <n v="2898860"/>
    <s v="Pecuario"/>
    <x v="35"/>
  </r>
  <r>
    <n v="235"/>
    <s v="Ligia Chacón Umaña"/>
    <x v="1"/>
    <x v="4"/>
    <s v="inicial"/>
    <s v="individual"/>
    <x v="7"/>
    <n v="1891407"/>
    <s v="agricultura"/>
    <x v="5"/>
  </r>
  <r>
    <n v="236"/>
    <s v="Liliana Gonzáles Jiménez"/>
    <x v="1"/>
    <x v="4"/>
    <s v="desarrollo"/>
    <s v="individual"/>
    <x v="7"/>
    <n v="3026400"/>
    <s v="Agricultura "/>
    <x v="104"/>
  </r>
  <r>
    <n v="237"/>
    <s v="Lorely Cordero Cordero"/>
    <x v="1"/>
    <x v="4"/>
    <s v="inicial "/>
    <s v="Individual "/>
    <x v="7"/>
    <n v="1998567"/>
    <s v="Agricultura "/>
    <x v="19"/>
  </r>
  <r>
    <n v="238"/>
    <s v="Lorena Monge Castro"/>
    <x v="1"/>
    <x v="4"/>
    <s v="inicial"/>
    <s v="grupal"/>
    <x v="7"/>
    <n v="3500000"/>
    <s v="agricultura"/>
    <x v="1"/>
  </r>
  <r>
    <n v="239"/>
    <s v="Lucía Gamboa Zúñiga"/>
    <x v="1"/>
    <x v="4"/>
    <s v="inicial"/>
    <s v="individual"/>
    <x v="7"/>
    <n v="1987677"/>
    <s v="agricultura"/>
    <x v="1"/>
  </r>
  <r>
    <n v="240"/>
    <s v="Luz Mary Venegas Araya"/>
    <x v="1"/>
    <x v="4"/>
    <s v="inicial"/>
    <s v="individual"/>
    <x v="7"/>
    <n v="1999987"/>
    <s v="agroindustria"/>
    <x v="172"/>
  </r>
  <r>
    <n v="241"/>
    <s v="Luz Miriam García Cisneros"/>
    <x v="1"/>
    <x v="4"/>
    <s v="inicial"/>
    <s v="Individual "/>
    <x v="7"/>
    <n v="2000000"/>
    <s v="Agroindustria"/>
    <x v="173"/>
  </r>
  <r>
    <n v="242"/>
    <s v="María Cecilia Vindas Hernández"/>
    <x v="1"/>
    <x v="4"/>
    <s v="inicial"/>
    <s v="individual"/>
    <x v="7"/>
    <n v="2000000"/>
    <s v="agroindustria"/>
    <x v="174"/>
  </r>
  <r>
    <n v="243"/>
    <s v="María Edith Mora Bonilla"/>
    <x v="1"/>
    <x v="4"/>
    <s v="inicial"/>
    <s v="Individual "/>
    <x v="7"/>
    <n v="1811675"/>
    <s v="agricultura"/>
    <x v="175"/>
  </r>
  <r>
    <n v="244"/>
    <s v="María Elena Mora Campos"/>
    <x v="1"/>
    <x v="4"/>
    <s v="inicial"/>
    <s v="individual"/>
    <x v="7"/>
    <n v="2000000"/>
    <s v="agroindustria"/>
    <x v="176"/>
  </r>
  <r>
    <n v="245"/>
    <s v="María Lorena  Valverde Calderón"/>
    <x v="1"/>
    <x v="4"/>
    <s v="inicial"/>
    <s v="individual"/>
    <x v="7"/>
    <n v="1540726"/>
    <s v="agricultura"/>
    <x v="76"/>
  </r>
  <r>
    <n v="246"/>
    <s v="Mariana Hernández Fernández"/>
    <x v="1"/>
    <x v="4"/>
    <s v="desarrollo"/>
    <s v="individual"/>
    <x v="7"/>
    <n v="3500000"/>
    <s v="agricultura"/>
    <x v="5"/>
  </r>
  <r>
    <n v="247"/>
    <s v="Marianela Blanco Marín"/>
    <x v="1"/>
    <x v="4"/>
    <s v="inicial"/>
    <s v="individual"/>
    <x v="7"/>
    <n v="1998849"/>
    <s v="agricultura"/>
    <x v="177"/>
  </r>
  <r>
    <n v="248"/>
    <s v="Marianela Salas Cordero"/>
    <x v="1"/>
    <x v="4"/>
    <s v="desarrollo"/>
    <s v="individual"/>
    <x v="7"/>
    <n v="2000000"/>
    <s v="agricultura "/>
    <x v="1"/>
  </r>
  <r>
    <n v="249"/>
    <s v="Marina Fernandez Badilla"/>
    <x v="1"/>
    <x v="4"/>
    <s v="inicial"/>
    <s v="Individual "/>
    <x v="7"/>
    <n v="1315417.56"/>
    <s v="Pecuario"/>
    <x v="38"/>
  </r>
  <r>
    <n v="250"/>
    <s v="Maritza Lara Saenz"/>
    <x v="1"/>
    <x v="4"/>
    <s v="desarrollo"/>
    <s v="individual"/>
    <x v="7"/>
    <n v="1800000"/>
    <s v="agricultura"/>
    <x v="178"/>
  </r>
  <r>
    <n v="251"/>
    <s v="Maritza Salas  Ramírez"/>
    <x v="1"/>
    <x v="4"/>
    <s v="desarrollo"/>
    <s v="individual"/>
    <x v="7"/>
    <n v="1740015"/>
    <s v="agricultura"/>
    <x v="1"/>
  </r>
  <r>
    <n v="252"/>
    <s v="Marta Naranjo Navarro"/>
    <x v="1"/>
    <x v="4"/>
    <s v="inicial"/>
    <s v="individual"/>
    <x v="7"/>
    <n v="2000000"/>
    <s v="agricultura"/>
    <x v="5"/>
  </r>
  <r>
    <n v="253"/>
    <s v="Matilde Rodríguez Montezuma"/>
    <x v="1"/>
    <x v="4"/>
    <s v="desarrollo"/>
    <s v="individual"/>
    <x v="7"/>
    <n v="1599999"/>
    <s v="agricultura"/>
    <x v="39"/>
  </r>
  <r>
    <n v="254"/>
    <s v="Maureen Chacón Navarro"/>
    <x v="1"/>
    <x v="4"/>
    <s v="inicial"/>
    <s v="individual"/>
    <x v="7"/>
    <n v="1931038.88"/>
    <s v="agricultura"/>
    <x v="5"/>
  </r>
  <r>
    <n v="255"/>
    <s v="Milady González Salas "/>
    <x v="1"/>
    <x v="4"/>
    <s v="inicial "/>
    <s v="individual"/>
    <x v="7"/>
    <n v="1857722.65"/>
    <s v="Agroindustria"/>
    <x v="179"/>
  </r>
  <r>
    <n v="256"/>
    <s v="Milagro Mora Umaña"/>
    <x v="1"/>
    <x v="4"/>
    <s v="inicial"/>
    <s v="individual"/>
    <x v="7"/>
    <n v="2000000"/>
    <s v="agricultura"/>
    <x v="180"/>
  </r>
  <r>
    <n v="257"/>
    <s v="Monserrat Solís Portuguez"/>
    <x v="1"/>
    <x v="4"/>
    <s v="inicial"/>
    <s v="individual"/>
    <x v="7"/>
    <n v="1899234.25"/>
    <s v="agricultura"/>
    <x v="5"/>
  </r>
  <r>
    <n v="258"/>
    <s v="Natalia Vanesa Rodríguez Tapia"/>
    <x v="1"/>
    <x v="4"/>
    <s v="inicial "/>
    <s v="Individual "/>
    <x v="7"/>
    <n v="2000000"/>
    <s v="Pecuario"/>
    <x v="37"/>
  </r>
  <r>
    <n v="259"/>
    <s v="Nidia Villegas Calderon"/>
    <x v="1"/>
    <x v="4"/>
    <s v="inicial "/>
    <s v="Individual "/>
    <x v="7"/>
    <n v="1699150"/>
    <s v="Agricultura "/>
    <x v="181"/>
  </r>
  <r>
    <n v="260"/>
    <s v="Nieves Elieth Valverde Chacón"/>
    <x v="1"/>
    <x v="4"/>
    <s v="inicial"/>
    <s v="individual"/>
    <x v="7"/>
    <n v="1750356"/>
    <s v="pecuario"/>
    <x v="40"/>
  </r>
  <r>
    <n v="261"/>
    <s v="Noemy Herrera Espinosa"/>
    <x v="1"/>
    <x v="4"/>
    <s v="inicial "/>
    <s v="individual"/>
    <x v="7"/>
    <n v="1976972"/>
    <s v="agroindustria"/>
    <x v="1"/>
  </r>
  <r>
    <n v="262"/>
    <s v="Olga Cascante Ureña"/>
    <x v="1"/>
    <x v="4"/>
    <s v="inicial"/>
    <s v="individual"/>
    <x v="7"/>
    <n v="1941754"/>
    <s v="agricultura"/>
    <x v="182"/>
  </r>
  <r>
    <n v="263"/>
    <s v="Olga Ortiz Torres"/>
    <x v="1"/>
    <x v="4"/>
    <s v="inicial "/>
    <s v="Individual "/>
    <x v="7"/>
    <n v="1023225.07"/>
    <s v="agroindustria"/>
    <x v="183"/>
  </r>
  <r>
    <n v="264"/>
    <s v="Patricia Gamboa Zúñiga"/>
    <x v="1"/>
    <x v="4"/>
    <s v="inicial"/>
    <s v="individual"/>
    <x v="7"/>
    <n v="1899468"/>
    <s v="agricultura"/>
    <x v="5"/>
  </r>
  <r>
    <n v="265"/>
    <s v="Patricia Rojas Perez"/>
    <x v="1"/>
    <x v="4"/>
    <s v="inicial"/>
    <s v="inidividual"/>
    <x v="7"/>
    <n v="1599999"/>
    <s v="agricultura"/>
    <x v="1"/>
  </r>
  <r>
    <n v="266"/>
    <s v="Reina Ríos  Taleno"/>
    <x v="1"/>
    <x v="4"/>
    <s v="desarrollo"/>
    <s v="individual"/>
    <x v="7"/>
    <n v="1997902"/>
    <s v="agricultura"/>
    <x v="1"/>
  </r>
  <r>
    <n v="267"/>
    <s v="Rosa Benilda Gonzales"/>
    <x v="1"/>
    <x v="4"/>
    <s v="desarrollo"/>
    <s v="individual"/>
    <x v="7"/>
    <n v="3155171"/>
    <s v="agricultura"/>
    <x v="168"/>
  </r>
  <r>
    <n v="268"/>
    <s v="Seidy Ceciliano Valverde"/>
    <x v="1"/>
    <x v="4"/>
    <s v="desarrollo"/>
    <s v="individual"/>
    <x v="7"/>
    <n v="3498292"/>
    <s v="agricultura"/>
    <x v="5"/>
  </r>
  <r>
    <n v="269"/>
    <s v="Seidy Mena Fernández"/>
    <x v="1"/>
    <x v="4"/>
    <s v="desarrollo"/>
    <s v="individual"/>
    <x v="7"/>
    <n v="1815876"/>
    <s v="agricultura"/>
    <x v="1"/>
  </r>
  <r>
    <n v="270"/>
    <s v="Seilyn Villegas Sandí"/>
    <x v="1"/>
    <x v="4"/>
    <s v="desarrollo"/>
    <s v="individual"/>
    <x v="7"/>
    <n v="3473366"/>
    <s v="Pecuario"/>
    <x v="37"/>
  </r>
  <r>
    <n v="271"/>
    <s v="Shirley Montero Salas"/>
    <x v="1"/>
    <x v="4"/>
    <s v="inicial"/>
    <s v="individual"/>
    <x v="7"/>
    <n v="1977649"/>
    <s v="agricultura"/>
    <x v="5"/>
  </r>
  <r>
    <n v="272"/>
    <s v="Shirley Velarde Loría"/>
    <x v="1"/>
    <x v="4"/>
    <s v="desarrollo"/>
    <s v="individual"/>
    <x v="7"/>
    <n v="3500000"/>
    <s v="Pecuario"/>
    <x v="37"/>
  </r>
  <r>
    <n v="273"/>
    <s v="Sonia Cortes Jimenez"/>
    <x v="1"/>
    <x v="4"/>
    <s v="inicial "/>
    <s v="Individual "/>
    <x v="7"/>
    <n v="1925890"/>
    <s v="Agricultura "/>
    <x v="76"/>
  </r>
  <r>
    <n v="274"/>
    <s v="Viviam Fonseca Arias"/>
    <x v="1"/>
    <x v="4"/>
    <s v="inicial"/>
    <s v="individual"/>
    <x v="7"/>
    <n v="1966515"/>
    <s v="agricultura"/>
    <x v="1"/>
  </r>
  <r>
    <n v="275"/>
    <s v="Xinia Angulo Díaz"/>
    <x v="1"/>
    <x v="4"/>
    <s v="inicial"/>
    <s v="individual"/>
    <x v="7"/>
    <n v="2000000"/>
    <s v="agroindustria"/>
    <x v="184"/>
  </r>
  <r>
    <n v="276"/>
    <s v="Yamilet Quesada Zúñiga"/>
    <x v="1"/>
    <x v="4"/>
    <s v="inicial "/>
    <s v="individual"/>
    <x v="7"/>
    <n v="590852.30000000005"/>
    <s v="pecuario"/>
    <x v="165"/>
  </r>
  <r>
    <n v="277"/>
    <s v="Yamilette Mora Garcia"/>
    <x v="1"/>
    <x v="4"/>
    <s v="inicial "/>
    <s v="Individual "/>
    <x v="7"/>
    <n v="1998927.59"/>
    <s v="Agricultura "/>
    <x v="185"/>
  </r>
  <r>
    <n v="278"/>
    <s v="Yariela Gonzales Salas"/>
    <x v="1"/>
    <x v="4"/>
    <s v="inicial"/>
    <s v="individual"/>
    <x v="7"/>
    <n v="818128.41"/>
    <s v="agroindustria"/>
    <x v="186"/>
  </r>
  <r>
    <n v="279"/>
    <s v="Yulissa Anchía Villegas"/>
    <x v="1"/>
    <x v="4"/>
    <s v="inicial"/>
    <s v="individual"/>
    <x v="7"/>
    <n v="1999278"/>
    <s v="agricultura"/>
    <x v="5"/>
  </r>
  <r>
    <n v="280"/>
    <s v="Teresa de los Angeles Fernández Carvajal"/>
    <x v="1"/>
    <x v="4"/>
    <s v="inicial"/>
    <s v="individual"/>
    <x v="7"/>
    <n v="1973705"/>
    <s v="agricultura"/>
    <x v="133"/>
  </r>
  <r>
    <n v="281"/>
    <s v="Angeline Torres Barrantes"/>
    <x v="1"/>
    <x v="4"/>
    <s v="inicial"/>
    <s v="individual"/>
    <x v="7"/>
    <n v="1684890"/>
    <s v="Pecuario"/>
    <x v="40"/>
  </r>
  <r>
    <n v="282"/>
    <s v="Génesis Meléndez Ramírez"/>
    <x v="1"/>
    <x v="0"/>
    <s v="inicial"/>
    <s v="individual"/>
    <x v="7"/>
    <n v="1999818.7"/>
    <s v="agroindustria"/>
    <x v="187"/>
  </r>
  <r>
    <n v="283"/>
    <s v="Floribeth Ramos Núñez"/>
    <x v="1"/>
    <x v="0"/>
    <s v="inicial "/>
    <s v="Inical"/>
    <x v="7"/>
    <n v="2000000"/>
    <s v="pecuario"/>
    <x v="153"/>
  </r>
  <r>
    <n v="284"/>
    <s v="Ester Ovania López Potoy"/>
    <x v="1"/>
    <x v="0"/>
    <s v="inicial "/>
    <s v="individual"/>
    <x v="7"/>
    <n v="1999364"/>
    <s v="pecuario"/>
    <x v="188"/>
  </r>
  <r>
    <n v="285"/>
    <s v="Francis Ruiz Guzmán"/>
    <x v="1"/>
    <x v="0"/>
    <s v="inicial "/>
    <s v="individual"/>
    <x v="7"/>
    <n v="1985465"/>
    <s v="pecuario"/>
    <x v="188"/>
  </r>
  <r>
    <n v="286"/>
    <s v="Maribel_Corea_Morales"/>
    <x v="1"/>
    <x v="0"/>
    <s v="inicial"/>
    <s v="Invidividual"/>
    <x v="7"/>
    <n v="1996486"/>
    <s v="pecuario"/>
    <x v="188"/>
  </r>
  <r>
    <n v="287"/>
    <s v="Floribeth Diaz Fernandez"/>
    <x v="1"/>
    <x v="0"/>
    <s v="inicial "/>
    <s v="individual"/>
    <x v="7"/>
    <n v="2000000"/>
    <s v="Pecuario"/>
    <x v="38"/>
  </r>
  <r>
    <n v="288"/>
    <s v="Floribeth Diaz Fernandez"/>
    <x v="1"/>
    <x v="0"/>
    <s v="inicial"/>
    <s v="Invidividual"/>
    <x v="7"/>
    <n v="2000001"/>
    <s v="Pecuario"/>
    <x v="38"/>
  </r>
  <r>
    <n v="289"/>
    <s v="Bonilla_Figueroa_Marianita"/>
    <x v="2"/>
    <x v="8"/>
    <m/>
    <m/>
    <x v="7"/>
    <n v="3300000"/>
    <m/>
    <x v="61"/>
  </r>
  <r>
    <n v="290"/>
    <s v="Diaz_Chaves_Liseth"/>
    <x v="2"/>
    <x v="8"/>
    <m/>
    <m/>
    <x v="7"/>
    <n v="3300000"/>
    <m/>
    <x v="61"/>
  </r>
  <r>
    <n v="291"/>
    <s v="Díaz_Peralta_Ercilia"/>
    <x v="2"/>
    <x v="8"/>
    <m/>
    <m/>
    <x v="7"/>
    <n v="3300000"/>
    <m/>
    <x v="61"/>
  </r>
  <r>
    <n v="292"/>
    <s v="Esquivel_Medrano_Ana Ruth"/>
    <x v="2"/>
    <x v="8"/>
    <m/>
    <m/>
    <x v="7"/>
    <n v="3300000"/>
    <m/>
    <x v="61"/>
  </r>
  <r>
    <n v="293"/>
    <s v="Fonseca_Alvarez_Hazel"/>
    <x v="2"/>
    <x v="8"/>
    <m/>
    <m/>
    <x v="7"/>
    <n v="3300000"/>
    <m/>
    <x v="61"/>
  </r>
  <r>
    <n v="294"/>
    <s v="Maldonado_Ponce_Coralia"/>
    <x v="2"/>
    <x v="8"/>
    <m/>
    <m/>
    <x v="7"/>
    <n v="3300000"/>
    <m/>
    <x v="61"/>
  </r>
  <r>
    <n v="295"/>
    <s v="Molina_Barrio_Hortencia"/>
    <x v="2"/>
    <x v="8"/>
    <m/>
    <m/>
    <x v="7"/>
    <n v="3300000"/>
    <m/>
    <x v="61"/>
  </r>
  <r>
    <n v="296"/>
    <s v="Sanchez_Perez_Judith"/>
    <x v="2"/>
    <x v="8"/>
    <m/>
    <m/>
    <x v="7"/>
    <n v="3300000"/>
    <m/>
    <x v="61"/>
  </r>
  <r>
    <n v="1"/>
    <s v="Elizabeth Aguirre Sequeira"/>
    <x v="0"/>
    <x v="7"/>
    <s v="inicial"/>
    <s v="individual"/>
    <x v="8"/>
    <n v="2000000"/>
    <m/>
    <x v="61"/>
  </r>
  <r>
    <n v="2"/>
    <s v="Esmeralda Siezar Cardenas"/>
    <x v="0"/>
    <x v="7"/>
    <s v="inicial"/>
    <s v="individual"/>
    <x v="8"/>
    <n v="2000000"/>
    <m/>
    <x v="61"/>
  </r>
  <r>
    <n v="3"/>
    <s v="Iraida Ulloa Torres"/>
    <x v="0"/>
    <x v="7"/>
    <s v="inicial"/>
    <s v="individual"/>
    <x v="8"/>
    <n v="2000000"/>
    <m/>
    <x v="61"/>
  </r>
  <r>
    <n v="4"/>
    <s v="María auxiliadora Cárdenas Aguirre"/>
    <x v="0"/>
    <x v="7"/>
    <s v="inicial"/>
    <s v="individual"/>
    <x v="8"/>
    <n v="2000000"/>
    <m/>
    <x v="61"/>
  </r>
  <r>
    <n v="5"/>
    <s v="María Mayela Díaz Corrales"/>
    <x v="0"/>
    <x v="7"/>
    <s v="inicial"/>
    <s v="individual"/>
    <x v="8"/>
    <n v="2000000"/>
    <m/>
    <x v="61"/>
  </r>
  <r>
    <n v="6"/>
    <s v="Marlleri Álvarez Membreño"/>
    <x v="0"/>
    <x v="7"/>
    <s v="inicial"/>
    <s v="individual"/>
    <x v="8"/>
    <n v="2000000"/>
    <m/>
    <x v="61"/>
  </r>
  <r>
    <n v="7"/>
    <s v="Maximina Hernández López"/>
    <x v="0"/>
    <x v="7"/>
    <s v="inicial"/>
    <s v="individual"/>
    <x v="8"/>
    <n v="2000000"/>
    <m/>
    <x v="61"/>
  </r>
  <r>
    <n v="8"/>
    <s v="Rufina Membreño"/>
    <x v="0"/>
    <x v="7"/>
    <s v="inicial"/>
    <s v="individual"/>
    <x v="8"/>
    <n v="2000000"/>
    <m/>
    <x v="61"/>
  </r>
  <r>
    <n v="9"/>
    <s v="Teresa Alvarez Obando"/>
    <x v="0"/>
    <x v="7"/>
    <s v="inicial"/>
    <s v="individual"/>
    <x v="8"/>
    <n v="2000000"/>
    <m/>
    <x v="61"/>
  </r>
  <r>
    <n v="10"/>
    <s v="Verónica Álvarez"/>
    <x v="0"/>
    <x v="7"/>
    <s v="inicial"/>
    <s v="individual"/>
    <x v="8"/>
    <n v="2000000"/>
    <m/>
    <x v="61"/>
  </r>
  <r>
    <n v="11"/>
    <s v="Yaneris Alvarez Membreño"/>
    <x v="0"/>
    <x v="7"/>
    <s v="inicial"/>
    <s v="individual"/>
    <x v="8"/>
    <n v="2000000"/>
    <m/>
    <x v="61"/>
  </r>
  <r>
    <n v="12"/>
    <s v="Yessenia Mayorga Ortiz"/>
    <x v="0"/>
    <x v="7"/>
    <s v="inicial"/>
    <s v="individual"/>
    <x v="8"/>
    <n v="2000000"/>
    <m/>
    <x v="61"/>
  </r>
  <r>
    <n v="13"/>
    <s v="Mairene Elisa Abarca Chaves"/>
    <x v="1"/>
    <x v="2"/>
    <s v="desarrollo"/>
    <s v="individual"/>
    <x v="8"/>
    <n v="2459978"/>
    <s v="Agricultura "/>
    <x v="189"/>
  </r>
  <r>
    <n v="14"/>
    <s v="Yamileth Seballo Anchía"/>
    <x v="1"/>
    <x v="5"/>
    <s v="inicial "/>
    <s v="individual"/>
    <x v="8"/>
    <n v="1985249.16"/>
    <s v="Pecuario "/>
    <x v="190"/>
  </r>
  <r>
    <n v="15"/>
    <s v="Adalberta López Cerdas"/>
    <x v="1"/>
    <x v="0"/>
    <s v="inicial"/>
    <s v="individual"/>
    <x v="8"/>
    <n v="1981549"/>
    <s v="Pecuario "/>
    <x v="188"/>
  </r>
  <r>
    <n v="16"/>
    <s v="Aida Ovares Castro"/>
    <x v="1"/>
    <x v="0"/>
    <s v="inicial"/>
    <s v="individual"/>
    <x v="8"/>
    <n v="1925000"/>
    <s v="Pecuario "/>
    <x v="191"/>
  </r>
  <r>
    <n v="17"/>
    <s v="Ana Yanci Meléndez Ramírez"/>
    <x v="1"/>
    <x v="0"/>
    <s v="inicial"/>
    <s v="individual"/>
    <x v="8"/>
    <n v="1999818"/>
    <s v="Pecuario "/>
    <x v="4"/>
  </r>
  <r>
    <n v="18"/>
    <s v="Ana Yanci Muñoz Trejos"/>
    <x v="1"/>
    <x v="0"/>
    <s v="inicial "/>
    <s v="Individual "/>
    <x v="8"/>
    <n v="1571349"/>
    <s v="Agricultura "/>
    <x v="76"/>
  </r>
  <r>
    <n v="19"/>
    <s v="Ana Yanci Ugalde Rojas"/>
    <x v="1"/>
    <x v="0"/>
    <s v="desarrollo"/>
    <s v="individual"/>
    <x v="8"/>
    <n v="3496978"/>
    <s v="agricultura "/>
    <x v="192"/>
  </r>
  <r>
    <n v="20"/>
    <s v="Andrea Álvarez Alfaro"/>
    <x v="1"/>
    <x v="0"/>
    <s v="inicial "/>
    <s v="Individual "/>
    <x v="8"/>
    <n v="2000000"/>
    <s v="pecuario "/>
    <x v="188"/>
  </r>
  <r>
    <n v="21"/>
    <s v="Carmen Lidia Alvarado Esquivel"/>
    <x v="1"/>
    <x v="0"/>
    <s v="inicial "/>
    <s v="individual"/>
    <x v="8"/>
    <n v="1996901"/>
    <s v="Pecuario "/>
    <x v="193"/>
  </r>
  <r>
    <n v="22"/>
    <s v="Carolina Zuñiga Hidalgo"/>
    <x v="1"/>
    <x v="0"/>
    <s v="inicial "/>
    <s v="individual"/>
    <x v="8"/>
    <n v="1997386"/>
    <s v="Agricultura"/>
    <x v="194"/>
  </r>
  <r>
    <n v="23"/>
    <s v="Dennya Potoy Camacho"/>
    <x v="1"/>
    <x v="0"/>
    <s v="inicial"/>
    <s v="Invidividual"/>
    <x v="8"/>
    <n v="2000000"/>
    <s v="pecuario"/>
    <x v="4"/>
  </r>
  <r>
    <n v="24"/>
    <s v="Elizabeth Chevez Hernández"/>
    <x v="1"/>
    <x v="0"/>
    <s v="inicial "/>
    <s v="Individual "/>
    <x v="8"/>
    <n v="2000000"/>
    <s v="Agricultura"/>
    <x v="146"/>
  </r>
  <r>
    <n v="25"/>
    <s v="Elizel Trejos Carrillo"/>
    <x v="1"/>
    <x v="0"/>
    <s v="inicial "/>
    <s v="Individual "/>
    <x v="8"/>
    <n v="1941900"/>
    <s v="Pecuario "/>
    <x v="193"/>
  </r>
  <r>
    <n v="26"/>
    <s v="Ena Mora Cortés"/>
    <x v="1"/>
    <x v="0"/>
    <s v="inicial "/>
    <s v="Individual "/>
    <x v="8"/>
    <n v="1997905"/>
    <s v="Pecuario "/>
    <x v="188"/>
  </r>
  <r>
    <n v="27"/>
    <s v="Eraida Benavides Rojas"/>
    <x v="1"/>
    <x v="0"/>
    <s v="inicial "/>
    <s v="individual"/>
    <x v="8"/>
    <n v="1858230"/>
    <s v="agricultura "/>
    <x v="146"/>
  </r>
  <r>
    <n v="28"/>
    <s v="Erika Yahaira Cedeño Navarrete"/>
    <x v="1"/>
    <x v="0"/>
    <s v="inicial "/>
    <s v="individual"/>
    <x v="8"/>
    <n v="1810000"/>
    <s v="agricultura "/>
    <x v="195"/>
  </r>
  <r>
    <n v="29"/>
    <s v="Ester Ovania López Potoy"/>
    <x v="1"/>
    <x v="0"/>
    <s v="inicial "/>
    <s v="individual"/>
    <x v="8"/>
    <n v="1999364"/>
    <s v="pecuario"/>
    <x v="188"/>
  </r>
  <r>
    <n v="30"/>
    <s v="Evelyn Hidalgo Arrieta"/>
    <x v="1"/>
    <x v="0"/>
    <s v="inicial "/>
    <s v="individual"/>
    <x v="8"/>
    <n v="1999592.72"/>
    <s v="pecuario"/>
    <x v="196"/>
  </r>
  <r>
    <n v="31"/>
    <s v="Floribeth Ramos Núñez"/>
    <x v="1"/>
    <x v="0"/>
    <s v="inicial "/>
    <s v="Inical"/>
    <x v="8"/>
    <n v="2000000"/>
    <s v="pecuario"/>
    <x v="153"/>
  </r>
  <r>
    <n v="32"/>
    <s v="Francis Ruiz Guzmán"/>
    <x v="1"/>
    <x v="0"/>
    <s v="inicial "/>
    <s v="individual"/>
    <x v="8"/>
    <n v="1985465"/>
    <s v="pecuario"/>
    <x v="188"/>
  </r>
  <r>
    <n v="33"/>
    <s v="Génesis Meléndez Ramírez"/>
    <x v="1"/>
    <x v="0"/>
    <s v="inicial"/>
    <s v="individual"/>
    <x v="8"/>
    <n v="1999818"/>
    <s v="agroindustria"/>
    <x v="187"/>
  </r>
  <r>
    <n v="34"/>
    <s v="Isabel Badilla Villalobos"/>
    <x v="1"/>
    <x v="0"/>
    <s v="inicial "/>
    <s v="individual"/>
    <x v="8"/>
    <n v="1924800"/>
    <s v="pecuario"/>
    <x v="188"/>
  </r>
  <r>
    <n v="35"/>
    <s v="Jakeline Marcela Salazar Alfaro"/>
    <x v="1"/>
    <x v="0"/>
    <s v="inicial "/>
    <s v="individual"/>
    <x v="8"/>
    <n v="2000000"/>
    <s v="pecuario"/>
    <x v="188"/>
  </r>
  <r>
    <n v="36"/>
    <s v="Katherine Meléndez Ramírez"/>
    <x v="1"/>
    <x v="0"/>
    <s v="inicial "/>
    <s v="Indivual"/>
    <x v="8"/>
    <n v="1999818.7"/>
    <s v="pecuario"/>
    <x v="154"/>
  </r>
  <r>
    <n v="37"/>
    <s v="Layla Noelia Hernandez Rodriguez "/>
    <x v="1"/>
    <x v="0"/>
    <s v="inicial "/>
    <s v="individual"/>
    <x v="8"/>
    <n v="1906123"/>
    <s v="Pecuario "/>
    <x v="12"/>
  </r>
  <r>
    <n v="38"/>
    <s v="Lidian Badilla Fonseca"/>
    <x v="1"/>
    <x v="0"/>
    <s v="inicial "/>
    <s v="individual"/>
    <x v="8"/>
    <n v="2000000"/>
    <s v="Pecuario "/>
    <x v="188"/>
  </r>
  <r>
    <n v="39"/>
    <s v="Margarita Trigueros Jara"/>
    <x v="1"/>
    <x v="0"/>
    <s v="inicial"/>
    <s v="individual"/>
    <x v="8"/>
    <n v="1966655"/>
    <s v="Pecuario "/>
    <x v="4"/>
  </r>
  <r>
    <n v="40"/>
    <s v="María Meléndez Ramírez"/>
    <x v="1"/>
    <x v="0"/>
    <s v="inicial "/>
    <s v="individual"/>
    <x v="8"/>
    <n v="1999818.7"/>
    <s v="pecuario "/>
    <x v="188"/>
  </r>
  <r>
    <n v="41"/>
    <s v="María Teresa Ramírez Reyes"/>
    <x v="1"/>
    <x v="0"/>
    <s v="inicial "/>
    <s v="individual"/>
    <x v="8"/>
    <n v="1994914"/>
    <s v="Pecuario "/>
    <x v="196"/>
  </r>
  <r>
    <n v="42"/>
    <s v="Maricela Gutiérrez Navas"/>
    <x v="1"/>
    <x v="0"/>
    <s v="inicial "/>
    <s v="individual"/>
    <x v="8"/>
    <n v="1996486"/>
    <s v="Pecuario "/>
    <x v="154"/>
  </r>
  <r>
    <n v="43"/>
    <s v="Marilyn Salas Arias"/>
    <x v="1"/>
    <x v="0"/>
    <s v="Inicio"/>
    <s v="individual"/>
    <x v="8"/>
    <n v="1908995"/>
    <s v="pecuario"/>
    <x v="188"/>
  </r>
  <r>
    <n v="44"/>
    <s v="Marjorie Espinoza Jaen"/>
    <x v="1"/>
    <x v="0"/>
    <s v="Inicio "/>
    <s v="grupal"/>
    <x v="8"/>
    <n v="3000000"/>
    <s v="pecuario "/>
    <x v="197"/>
  </r>
  <r>
    <n v="45"/>
    <s v="Marta Lidia Salas Quirós"/>
    <x v="1"/>
    <x v="0"/>
    <s v="inicial"/>
    <s v="individual"/>
    <x v="8"/>
    <n v="1617704"/>
    <s v="Agricultura"/>
    <x v="198"/>
  </r>
  <r>
    <n v="46"/>
    <s v="Neyvin María Flores Baez"/>
    <x v="1"/>
    <x v="0"/>
    <s v="inicial "/>
    <s v="individual"/>
    <x v="8"/>
    <n v="2000000"/>
    <s v="pecuario "/>
    <x v="188"/>
  </r>
  <r>
    <n v="47"/>
    <s v="Olga Torres Alpízar"/>
    <x v="1"/>
    <x v="0"/>
    <s v="Inicio"/>
    <s v="individual"/>
    <x v="8"/>
    <n v="1987000"/>
    <s v="pecuario"/>
    <x v="153"/>
  </r>
  <r>
    <n v="48"/>
    <s v="Yerlin Dayana Víquez Enriquez"/>
    <x v="1"/>
    <x v="0"/>
    <s v="inicial "/>
    <s v="individual"/>
    <x v="8"/>
    <n v="2000000"/>
    <s v="Pecuario"/>
    <x v="188"/>
  </r>
  <r>
    <n v="49"/>
    <s v="Martha Elena Enriquez López"/>
    <x v="1"/>
    <x v="0"/>
    <s v="inicial "/>
    <s v="individual"/>
    <x v="8"/>
    <n v="3000000"/>
    <s v="Pecuario"/>
    <x v="188"/>
  </r>
  <r>
    <n v="50"/>
    <s v="Ana Victoria Chavarría Pérez"/>
    <x v="1"/>
    <x v="0"/>
    <s v="inicial "/>
    <s v="individual"/>
    <x v="8"/>
    <n v="1700000"/>
    <s v="Pecuario"/>
    <x v="193"/>
  </r>
  <r>
    <n v="51"/>
    <s v="Ana Campos Alvarado"/>
    <x v="1"/>
    <x v="0"/>
    <s v="inicial "/>
    <s v="individual"/>
    <x v="8"/>
    <n v="2000000"/>
    <s v="Pecuario"/>
    <x v="188"/>
  </r>
  <r>
    <n v="52"/>
    <s v="Ivannia Urbina Oporta"/>
    <x v="1"/>
    <x v="0"/>
    <s v="inicial "/>
    <s v="individual"/>
    <x v="8"/>
    <n v="1930460"/>
    <s v="Agroindustria"/>
    <x v="199"/>
  </r>
  <r>
    <n v="53"/>
    <s v="Rosa Taleno Taleno"/>
    <x v="1"/>
    <x v="0"/>
    <s v="desarrollo"/>
    <s v="Individual "/>
    <x v="8"/>
    <n v="2565588"/>
    <m/>
    <x v="200"/>
  </r>
  <r>
    <n v="54"/>
    <s v="Ana Isabel Hernández Valverde"/>
    <x v="1"/>
    <x v="0"/>
    <s v="desarrollo"/>
    <s v="Individual "/>
    <x v="8"/>
    <n v="3559038.96"/>
    <s v="Agroindustria"/>
    <x v="201"/>
  </r>
  <r>
    <n v="55"/>
    <s v="Juana_Jimenez_Robles"/>
    <x v="1"/>
    <x v="0"/>
    <s v="Inicio "/>
    <s v="Individual "/>
    <x v="8"/>
    <n v="2000000"/>
    <s v="Pecuario "/>
    <x v="188"/>
  </r>
  <r>
    <n v="56"/>
    <s v="Xinia Romero Duran"/>
    <x v="1"/>
    <x v="0"/>
    <s v="Inicio "/>
    <s v="Individual "/>
    <x v="8"/>
    <n v="2000000"/>
    <s v="Pecuario "/>
    <x v="188"/>
  </r>
  <r>
    <n v="57"/>
    <s v="Arlén Verónica_Meléndez_Ramírez"/>
    <x v="1"/>
    <x v="0"/>
    <s v="Inicio "/>
    <s v="Individual "/>
    <x v="8"/>
    <n v="1998071.05"/>
    <s v="Pecuario "/>
    <x v="202"/>
  </r>
  <r>
    <n v="58"/>
    <s v="Keilly_Gazo_Zuñiga"/>
    <x v="1"/>
    <x v="0"/>
    <s v="Inicio "/>
    <s v="Individual "/>
    <x v="8"/>
    <n v="1999999.54"/>
    <s v="Pecuario "/>
    <x v="202"/>
  </r>
  <r>
    <n v="59"/>
    <s v="María de Jesús_Pineda_Lagun"/>
    <x v="1"/>
    <x v="0"/>
    <m/>
    <m/>
    <x v="8"/>
    <n v="2000000"/>
    <m/>
    <x v="61"/>
  </r>
  <r>
    <n v="60"/>
    <s v="Eimmy_Quesada_Porras"/>
    <x v="1"/>
    <x v="0"/>
    <m/>
    <m/>
    <x v="8"/>
    <n v="2000000"/>
    <m/>
    <x v="61"/>
  </r>
  <r>
    <n v="61"/>
    <s v="Joselin Arrieta Guzman "/>
    <x v="1"/>
    <x v="0"/>
    <s v="desarrollo"/>
    <s v="Individual "/>
    <x v="8"/>
    <n v="3498331"/>
    <s v="Agroindustria"/>
    <x v="203"/>
  </r>
  <r>
    <n v="62"/>
    <s v="María de Los Ángeles_Esquivel_Parra"/>
    <x v="1"/>
    <x v="0"/>
    <s v="Inicio "/>
    <s v="individual"/>
    <x v="8"/>
    <n v="1950000"/>
    <s v="Pecuario "/>
    <x v="188"/>
  </r>
  <r>
    <n v="63"/>
    <s v="Karen Hernandez Esquivel"/>
    <x v="1"/>
    <x v="0"/>
    <s v="Inicio "/>
    <s v="individual"/>
    <x v="8"/>
    <n v="1999000"/>
    <s v="Pecuario"/>
    <x v="188"/>
  </r>
  <r>
    <n v="64"/>
    <s v="Andreina Mora Baltodano"/>
    <x v="1"/>
    <x v="0"/>
    <s v="Inicio "/>
    <s v="individual"/>
    <x v="8"/>
    <n v="2000000"/>
    <s v="Pecuario "/>
    <x v="188"/>
  </r>
  <r>
    <n v="65"/>
    <s v="Ligia Cerdas Morales"/>
    <x v="1"/>
    <x v="0"/>
    <s v="Inicio "/>
    <s v="individual"/>
    <x v="8"/>
    <n v="1804010"/>
    <s v="Pecuario "/>
    <x v="188"/>
  </r>
  <r>
    <n v="66"/>
    <s v="Socorro Villalobos Mora "/>
    <x v="1"/>
    <x v="0"/>
    <s v="Inicio "/>
    <s v="individual"/>
    <x v="8"/>
    <n v="1985469"/>
    <s v="Pecuario "/>
    <x v="188"/>
  </r>
  <r>
    <n v="67"/>
    <s v="Vicenta González González"/>
    <x v="1"/>
    <x v="0"/>
    <s v="Inicio "/>
    <s v="individual"/>
    <x v="8"/>
    <n v="1938040"/>
    <s v="Pecuario "/>
    <x v="188"/>
  </r>
  <r>
    <n v="68"/>
    <s v="Bentura Ramírez Reyes"/>
    <x v="1"/>
    <x v="0"/>
    <s v="Inicio "/>
    <s v="individual"/>
    <x v="8"/>
    <n v="1983540.65"/>
    <s v="Pecuario "/>
    <x v="188"/>
  </r>
  <r>
    <n v="69"/>
    <s v="Verónica Meléndez Ramírez "/>
    <x v="1"/>
    <x v="0"/>
    <s v="Inicio "/>
    <s v="individual"/>
    <x v="8"/>
    <n v="1998071"/>
    <s v="Pecuario "/>
    <x v="188"/>
  </r>
  <r>
    <n v="70"/>
    <s v="Olga Solano Artavia"/>
    <x v="1"/>
    <x v="0"/>
    <s v="Inicio "/>
    <s v="individual"/>
    <x v="8"/>
    <n v="1976698.42"/>
    <s v="Pecuario "/>
    <x v="188"/>
  </r>
  <r>
    <n v="71"/>
    <s v="Sonía Oporta Perez "/>
    <x v="1"/>
    <x v="0"/>
    <s v="Inicio "/>
    <s v="individual"/>
    <x v="8"/>
    <n v="2000000"/>
    <s v="Pecuario "/>
    <x v="188"/>
  </r>
  <r>
    <n v="72"/>
    <s v="Maribel_Corea_Morales"/>
    <x v="1"/>
    <x v="0"/>
    <s v="inicial"/>
    <s v="Invidividual"/>
    <x v="8"/>
    <n v="1996486"/>
    <s v="pecuario"/>
    <x v="1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4DBA73C-15F7-487D-8D12-F08AA9C43CE7}"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G791:I814" firstHeaderRow="0" firstDataRow="1" firstDataCol="1" rowPageCount="1" colPageCount="1"/>
  <pivotFields count="10">
    <pivotField showAll="0"/>
    <pivotField dataField="1" showAll="0"/>
    <pivotField axis="axisRow" showAll="0" sortType="ascending">
      <items count="5">
        <item x="0"/>
        <item x="2"/>
        <item x="1"/>
        <item m="1" x="3"/>
        <item t="default"/>
      </items>
    </pivotField>
    <pivotField axis="axisRow" showAll="0" sortType="ascending">
      <items count="10">
        <item x="4"/>
        <item x="2"/>
        <item x="1"/>
        <item x="3"/>
        <item x="7"/>
        <item x="5"/>
        <item x="0"/>
        <item x="6"/>
        <item x="8"/>
        <item t="default"/>
      </items>
    </pivotField>
    <pivotField showAll="0"/>
    <pivotField showAll="0"/>
    <pivotField axis="axisPage" showAll="0">
      <items count="10">
        <item x="0"/>
        <item x="1"/>
        <item x="2"/>
        <item x="3"/>
        <item x="4"/>
        <item x="5"/>
        <item x="6"/>
        <item x="7"/>
        <item x="8"/>
        <item t="default"/>
      </items>
    </pivotField>
    <pivotField dataField="1" numFmtId="167" showAll="0"/>
    <pivotField showAll="0"/>
    <pivotField showAll="0"/>
  </pivotFields>
  <rowFields count="2">
    <field x="2"/>
    <field x="3"/>
  </rowFields>
  <rowItems count="23">
    <i>
      <x/>
    </i>
    <i r="1">
      <x/>
    </i>
    <i r="1">
      <x v="1"/>
    </i>
    <i r="1">
      <x v="2"/>
    </i>
    <i r="1">
      <x v="3"/>
    </i>
    <i r="1">
      <x v="4"/>
    </i>
    <i r="1">
      <x v="5"/>
    </i>
    <i r="1">
      <x v="6"/>
    </i>
    <i r="1">
      <x v="7"/>
    </i>
    <i>
      <x v="1"/>
    </i>
    <i r="1">
      <x v="6"/>
    </i>
    <i r="1">
      <x v="7"/>
    </i>
    <i r="1">
      <x v="8"/>
    </i>
    <i>
      <x v="2"/>
    </i>
    <i r="1">
      <x/>
    </i>
    <i r="1">
      <x v="1"/>
    </i>
    <i r="1">
      <x v="2"/>
    </i>
    <i r="1">
      <x v="3"/>
    </i>
    <i r="1">
      <x v="4"/>
    </i>
    <i r="1">
      <x v="5"/>
    </i>
    <i r="1">
      <x v="6"/>
    </i>
    <i r="1">
      <x v="7"/>
    </i>
    <i t="grand">
      <x/>
    </i>
  </rowItems>
  <colFields count="1">
    <field x="-2"/>
  </colFields>
  <colItems count="2">
    <i>
      <x/>
    </i>
    <i i="1">
      <x v="1"/>
    </i>
  </colItems>
  <pageFields count="1">
    <pageField fld="6" hier="-1"/>
  </pageFields>
  <dataFields count="2">
    <dataField name="Cuenta de Nombre" fld="1" subtotal="count" baseField="0" baseItem="0"/>
    <dataField name="Suma de Monto" fld="7" baseField="0" baseItem="0" numFmtId="166"/>
  </dataFields>
  <formats count="35">
    <format dxfId="34">
      <pivotArea type="all" dataOnly="0" outline="0" fieldPosition="0"/>
    </format>
    <format dxfId="33">
      <pivotArea dataOnly="0" labelOnly="1" fieldPosition="0">
        <references count="2">
          <reference field="2" count="1" selected="0">
            <x v="2"/>
          </reference>
          <reference field="3" count="6">
            <x v="0"/>
            <x v="2"/>
            <x v="3"/>
            <x v="4"/>
            <x v="5"/>
            <x v="6"/>
          </reference>
        </references>
      </pivotArea>
    </format>
    <format dxfId="32">
      <pivotArea dataOnly="0" labelOnly="1" outline="0" fieldPosition="0">
        <references count="1">
          <reference field="4294967294" count="2">
            <x v="0"/>
            <x v="1"/>
          </reference>
        </references>
      </pivotArea>
    </format>
    <format dxfId="31">
      <pivotArea type="all" dataOnly="0" outline="0" fieldPosition="0"/>
    </format>
    <format dxfId="30">
      <pivotArea dataOnly="0" labelOnly="1" fieldPosition="0">
        <references count="2">
          <reference field="2" count="1" selected="0">
            <x v="2"/>
          </reference>
          <reference field="3" count="6">
            <x v="0"/>
            <x v="2"/>
            <x v="3"/>
            <x v="4"/>
            <x v="5"/>
            <x v="6"/>
          </reference>
        </references>
      </pivotArea>
    </format>
    <format dxfId="29">
      <pivotArea dataOnly="0" labelOnly="1" outline="0" fieldPosition="0">
        <references count="1">
          <reference field="4294967294" count="2">
            <x v="0"/>
            <x v="1"/>
          </reference>
        </references>
      </pivotArea>
    </format>
    <format dxfId="28">
      <pivotArea type="all" dataOnly="0" outline="0" fieldPosition="0"/>
    </format>
    <format dxfId="27">
      <pivotArea dataOnly="0" labelOnly="1" outline="0" fieldPosition="0">
        <references count="1">
          <reference field="4294967294" count="2">
            <x v="0"/>
            <x v="1"/>
          </reference>
        </references>
      </pivotArea>
    </format>
    <format dxfId="26">
      <pivotArea type="all" dataOnly="0" outline="0" fieldPosition="0"/>
    </format>
    <format dxfId="25">
      <pivotArea dataOnly="0" labelOnly="1" outline="0" fieldPosition="0">
        <references count="1">
          <reference field="4294967294" count="2">
            <x v="0"/>
            <x v="1"/>
          </reference>
        </references>
      </pivotArea>
    </format>
    <format dxfId="24">
      <pivotArea outline="0" collapsedLevelsAreSubtotals="1" fieldPosition="0">
        <references count="1">
          <reference field="4294967294" count="1" selected="0">
            <x v="0"/>
          </reference>
        </references>
      </pivotArea>
    </format>
    <format dxfId="23">
      <pivotArea dataOnly="0" labelOnly="1" outline="0" fieldPosition="0">
        <references count="1">
          <reference field="6" count="0"/>
        </references>
      </pivotArea>
    </format>
    <format dxfId="22">
      <pivotArea dataOnly="0" labelOnly="1" outline="0" fieldPosition="0">
        <references count="1">
          <reference field="4294967294" count="1">
            <x v="0"/>
          </reference>
        </references>
      </pivotArea>
    </format>
    <format dxfId="21">
      <pivotArea type="all" dataOnly="0" outline="0" fieldPosition="0"/>
    </format>
    <format dxfId="20">
      <pivotArea outline="0" collapsedLevelsAreSubtotals="1" fieldPosition="0"/>
    </format>
    <format dxfId="19">
      <pivotArea field="2" type="button" dataOnly="0" labelOnly="1" outline="0" axis="axisRow" fieldPosition="0"/>
    </format>
    <format dxfId="18">
      <pivotArea dataOnly="0" labelOnly="1" fieldPosition="0">
        <references count="1">
          <reference field="2" count="0"/>
        </references>
      </pivotArea>
    </format>
    <format dxfId="17">
      <pivotArea dataOnly="0" labelOnly="1" grandRow="1" outline="0" fieldPosition="0"/>
    </format>
    <format dxfId="16">
      <pivotArea dataOnly="0" labelOnly="1" fieldPosition="0">
        <references count="2">
          <reference field="2" count="1" selected="0">
            <x v="0"/>
          </reference>
          <reference field="3" count="0"/>
        </references>
      </pivotArea>
    </format>
    <format dxfId="15">
      <pivotArea dataOnly="0" labelOnly="1" fieldPosition="0">
        <references count="2">
          <reference field="2" count="1" selected="0">
            <x v="1"/>
          </reference>
          <reference field="3" count="2">
            <x v="6"/>
            <x v="7"/>
          </reference>
        </references>
      </pivotArea>
    </format>
    <format dxfId="14">
      <pivotArea dataOnly="0" labelOnly="1" fieldPosition="0">
        <references count="2">
          <reference field="2" count="1" selected="0">
            <x v="2"/>
          </reference>
          <reference field="3" count="7">
            <x v="0"/>
            <x v="1"/>
            <x v="2"/>
            <x v="3"/>
            <x v="4"/>
            <x v="5"/>
            <x v="6"/>
          </reference>
        </references>
      </pivotArea>
    </format>
    <format dxfId="13">
      <pivotArea dataOnly="0" labelOnly="1" outline="0" fieldPosition="0">
        <references count="1">
          <reference field="4294967294" count="2">
            <x v="0"/>
            <x v="1"/>
          </reference>
        </references>
      </pivotArea>
    </format>
    <format dxfId="12">
      <pivotArea type="all" dataOnly="0" outline="0" fieldPosition="0"/>
    </format>
    <format dxfId="11">
      <pivotArea outline="0" collapsedLevelsAreSubtotals="1" fieldPosition="0"/>
    </format>
    <format dxfId="10">
      <pivotArea field="2" type="button" dataOnly="0" labelOnly="1" outline="0" axis="axisRow" fieldPosition="0"/>
    </format>
    <format dxfId="9">
      <pivotArea dataOnly="0" labelOnly="1" fieldPosition="0">
        <references count="1">
          <reference field="2" count="0"/>
        </references>
      </pivotArea>
    </format>
    <format dxfId="8">
      <pivotArea dataOnly="0" labelOnly="1" grandRow="1" outline="0" fieldPosition="0"/>
    </format>
    <format dxfId="7">
      <pivotArea dataOnly="0" labelOnly="1" fieldPosition="0">
        <references count="2">
          <reference field="2" count="1" selected="0">
            <x v="0"/>
          </reference>
          <reference field="3" count="0"/>
        </references>
      </pivotArea>
    </format>
    <format dxfId="6">
      <pivotArea dataOnly="0" labelOnly="1" fieldPosition="0">
        <references count="2">
          <reference field="2" count="1" selected="0">
            <x v="1"/>
          </reference>
          <reference field="3" count="2">
            <x v="6"/>
            <x v="7"/>
          </reference>
        </references>
      </pivotArea>
    </format>
    <format dxfId="5">
      <pivotArea dataOnly="0" labelOnly="1" fieldPosition="0">
        <references count="2">
          <reference field="2" count="1" selected="0">
            <x v="2"/>
          </reference>
          <reference field="3" count="7">
            <x v="0"/>
            <x v="1"/>
            <x v="2"/>
            <x v="3"/>
            <x v="4"/>
            <x v="5"/>
            <x v="6"/>
          </reference>
        </references>
      </pivotArea>
    </format>
    <format dxfId="4">
      <pivotArea dataOnly="0" labelOnly="1" outline="0" fieldPosition="0">
        <references count="1">
          <reference field="4294967294" count="2">
            <x v="0"/>
            <x v="1"/>
          </reference>
        </references>
      </pivotArea>
    </format>
    <format dxfId="3">
      <pivotArea outline="0" collapsedLevelsAreSubtotals="1" fieldPosition="0">
        <references count="1">
          <reference field="4294967294" count="1" selected="0">
            <x v="1"/>
          </reference>
        </references>
      </pivotArea>
    </format>
    <format dxfId="2">
      <pivotArea dataOnly="0" labelOnly="1" outline="0" fieldPosition="0">
        <references count="1">
          <reference field="4294967294" count="1">
            <x v="1"/>
          </reference>
        </references>
      </pivotArea>
    </format>
    <format dxfId="1">
      <pivotArea collapsedLevelsAreSubtotals="1" fieldPosition="0">
        <references count="2">
          <reference field="2" count="1" selected="0">
            <x v="1"/>
          </reference>
          <reference field="3" count="1">
            <x v="8"/>
          </reference>
        </references>
      </pivotArea>
    </format>
    <format dxfId="0">
      <pivotArea dataOnly="0" labelOnly="1" fieldPosition="0">
        <references count="2">
          <reference field="2" count="1" selected="0">
            <x v="1"/>
          </reference>
          <reference field="3" count="1">
            <x v="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3A5BF5D-2700-4730-B171-BCC0F8B0A9F2}" name="TablaDinámica27"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B791:D1103" firstHeaderRow="0" firstDataRow="1" firstDataCol="1" rowPageCount="1" colPageCount="1"/>
  <pivotFields count="10">
    <pivotField showAll="0"/>
    <pivotField showAll="0"/>
    <pivotField axis="axisRow" showAll="0" sortType="ascending">
      <items count="5">
        <item x="0"/>
        <item x="2"/>
        <item x="1"/>
        <item m="1" x="3"/>
        <item t="default"/>
      </items>
    </pivotField>
    <pivotField axis="axisRow" showAll="0">
      <items count="10">
        <item x="3"/>
        <item x="4"/>
        <item x="1"/>
        <item x="7"/>
        <item x="6"/>
        <item x="0"/>
        <item x="5"/>
        <item x="2"/>
        <item x="8"/>
        <item t="default"/>
      </items>
    </pivotField>
    <pivotField showAll="0"/>
    <pivotField showAll="0"/>
    <pivotField axis="axisPage" multipleItemSelectionAllowed="1" showAll="0">
      <items count="10">
        <item x="0"/>
        <item x="1"/>
        <item x="2"/>
        <item x="3"/>
        <item x="4"/>
        <item x="5"/>
        <item x="6"/>
        <item x="7"/>
        <item x="8"/>
        <item t="default"/>
      </items>
    </pivotField>
    <pivotField dataField="1" numFmtId="167" showAll="0"/>
    <pivotField dataField="1" showAll="0"/>
    <pivotField axis="axisRow" showAll="0" sortType="ascending">
      <items count="205">
        <item x="118"/>
        <item x="127"/>
        <item x="128"/>
        <item x="132"/>
        <item x="130"/>
        <item x="178"/>
        <item x="39"/>
        <item x="46"/>
        <item x="18"/>
        <item x="32"/>
        <item x="121"/>
        <item x="11"/>
        <item x="150"/>
        <item x="113"/>
        <item x="172"/>
        <item x="115"/>
        <item x="152"/>
        <item x="12"/>
        <item x="23"/>
        <item x="126"/>
        <item x="70"/>
        <item x="144"/>
        <item x="135"/>
        <item x="67"/>
        <item x="88"/>
        <item x="54"/>
        <item x="87"/>
        <item x="62"/>
        <item x="38"/>
        <item x="143"/>
        <item x="37"/>
        <item x="138"/>
        <item x="108"/>
        <item x="21"/>
        <item x="58"/>
        <item x="1"/>
        <item x="71"/>
        <item x="107"/>
        <item x="13"/>
        <item x="194"/>
        <item x="51"/>
        <item x="151"/>
        <item x="33"/>
        <item x="170"/>
        <item x="3"/>
        <item x="193"/>
        <item x="179"/>
        <item x="96"/>
        <item x="45"/>
        <item x="15"/>
        <item x="111"/>
        <item x="184"/>
        <item x="174"/>
        <item x="201"/>
        <item x="44"/>
        <item x="203"/>
        <item x="190"/>
        <item x="90"/>
        <item x="50"/>
        <item x="69"/>
        <item x="163"/>
        <item x="97"/>
        <item x="24"/>
        <item x="199"/>
        <item x="169"/>
        <item x="66"/>
        <item x="72"/>
        <item x="162"/>
        <item x="26"/>
        <item x="105"/>
        <item x="34"/>
        <item x="47"/>
        <item x="60"/>
        <item x="16"/>
        <item x="191"/>
        <item x="131"/>
        <item x="196"/>
        <item x="36"/>
        <item x="73"/>
        <item x="119"/>
        <item x="89"/>
        <item x="124"/>
        <item x="41"/>
        <item x="153"/>
        <item x="187"/>
        <item x="202"/>
        <item x="4"/>
        <item x="188"/>
        <item x="197"/>
        <item x="117"/>
        <item x="2"/>
        <item x="154"/>
        <item x="9"/>
        <item x="59"/>
        <item x="55"/>
        <item x="22"/>
        <item x="136"/>
        <item x="31"/>
        <item x="65"/>
        <item x="133"/>
        <item x="79"/>
        <item x="167"/>
        <item x="8"/>
        <item x="112"/>
        <item x="175"/>
        <item x="161"/>
        <item x="52"/>
        <item x="5"/>
        <item x="146"/>
        <item x="106"/>
        <item x="29"/>
        <item x="78"/>
        <item x="28"/>
        <item x="180"/>
        <item x="134"/>
        <item x="182"/>
        <item x="168"/>
        <item x="30"/>
        <item x="103"/>
        <item x="57"/>
        <item x="74"/>
        <item x="177"/>
        <item x="171"/>
        <item x="164"/>
        <item x="68"/>
        <item x="25"/>
        <item x="99"/>
        <item x="98"/>
        <item x="95"/>
        <item x="137"/>
        <item x="43"/>
        <item x="84"/>
        <item x="94"/>
        <item x="145"/>
        <item x="35"/>
        <item x="200"/>
        <item x="181"/>
        <item x="83"/>
        <item x="166"/>
        <item x="80"/>
        <item x="10"/>
        <item x="142"/>
        <item x="140"/>
        <item x="27"/>
        <item x="158"/>
        <item x="42"/>
        <item x="86"/>
        <item x="14"/>
        <item x="17"/>
        <item x="195"/>
        <item x="129"/>
        <item x="123"/>
        <item x="155"/>
        <item x="53"/>
        <item x="104"/>
        <item x="7"/>
        <item x="76"/>
        <item x="91"/>
        <item x="85"/>
        <item x="156"/>
        <item x="40"/>
        <item x="165"/>
        <item x="173"/>
        <item x="147"/>
        <item x="189"/>
        <item x="159"/>
        <item x="192"/>
        <item x="114"/>
        <item x="102"/>
        <item x="141"/>
        <item x="20"/>
        <item x="125"/>
        <item x="122"/>
        <item x="77"/>
        <item x="157"/>
        <item x="139"/>
        <item x="101"/>
        <item x="120"/>
        <item x="149"/>
        <item x="185"/>
        <item x="100"/>
        <item x="116"/>
        <item x="0"/>
        <item x="81"/>
        <item x="63"/>
        <item x="64"/>
        <item x="198"/>
        <item x="186"/>
        <item x="183"/>
        <item x="176"/>
        <item x="75"/>
        <item x="148"/>
        <item x="110"/>
        <item x="160"/>
        <item x="6"/>
        <item x="109"/>
        <item x="19"/>
        <item x="48"/>
        <item x="49"/>
        <item x="56"/>
        <item x="92"/>
        <item x="82"/>
        <item x="93"/>
        <item x="61"/>
        <item t="default"/>
      </items>
    </pivotField>
  </pivotFields>
  <rowFields count="3">
    <field x="2"/>
    <field x="3"/>
    <field x="9"/>
  </rowFields>
  <rowItems count="312">
    <i>
      <x/>
    </i>
    <i r="1">
      <x/>
    </i>
    <i r="2">
      <x v="47"/>
    </i>
    <i r="2">
      <x v="72"/>
    </i>
    <i r="2">
      <x v="92"/>
    </i>
    <i r="2">
      <x v="93"/>
    </i>
    <i r="2">
      <x v="107"/>
    </i>
    <i r="2">
      <x v="126"/>
    </i>
    <i r="2">
      <x v="127"/>
    </i>
    <i r="2">
      <x v="128"/>
    </i>
    <i r="2">
      <x v="203"/>
    </i>
    <i r="1">
      <x v="1"/>
    </i>
    <i r="2">
      <x v="11"/>
    </i>
    <i r="2">
      <x v="44"/>
    </i>
    <i r="2">
      <x v="139"/>
    </i>
    <i r="2">
      <x v="176"/>
    </i>
    <i r="2">
      <x v="203"/>
    </i>
    <i r="1">
      <x v="2"/>
    </i>
    <i r="2">
      <x v="35"/>
    </i>
    <i r="2">
      <x v="40"/>
    </i>
    <i r="2">
      <x v="58"/>
    </i>
    <i r="2">
      <x v="90"/>
    </i>
    <i r="2">
      <x v="92"/>
    </i>
    <i r="2">
      <x v="95"/>
    </i>
    <i r="2">
      <x v="107"/>
    </i>
    <i r="2">
      <x v="119"/>
    </i>
    <i r="2">
      <x v="155"/>
    </i>
    <i r="2">
      <x v="197"/>
    </i>
    <i r="2">
      <x v="198"/>
    </i>
    <i r="1">
      <x v="3"/>
    </i>
    <i r="2">
      <x v="180"/>
    </i>
    <i r="2">
      <x v="203"/>
    </i>
    <i r="1">
      <x v="4"/>
    </i>
    <i r="2">
      <x v="11"/>
    </i>
    <i r="2">
      <x v="44"/>
    </i>
    <i r="2">
      <x v="61"/>
    </i>
    <i r="2">
      <x v="92"/>
    </i>
    <i r="2">
      <x v="132"/>
    </i>
    <i r="1">
      <x v="5"/>
    </i>
    <i r="2">
      <x v="49"/>
    </i>
    <i r="2">
      <x v="73"/>
    </i>
    <i r="2">
      <x v="86"/>
    </i>
    <i r="2">
      <x v="90"/>
    </i>
    <i r="2">
      <x v="92"/>
    </i>
    <i r="2">
      <x v="106"/>
    </i>
    <i r="2">
      <x v="107"/>
    </i>
    <i r="2">
      <x v="119"/>
    </i>
    <i r="2">
      <x v="147"/>
    </i>
    <i r="2">
      <x v="182"/>
    </i>
    <i r="2">
      <x v="194"/>
    </i>
    <i r="2">
      <x v="203"/>
    </i>
    <i r="1">
      <x v="6"/>
    </i>
    <i r="2">
      <x v="24"/>
    </i>
    <i r="2">
      <x v="25"/>
    </i>
    <i r="2">
      <x v="26"/>
    </i>
    <i r="2">
      <x v="27"/>
    </i>
    <i r="2">
      <x v="30"/>
    </i>
    <i r="2">
      <x v="34"/>
    </i>
    <i r="2">
      <x v="44"/>
    </i>
    <i r="2">
      <x v="57"/>
    </i>
    <i r="2">
      <x v="80"/>
    </i>
    <i r="2">
      <x v="90"/>
    </i>
    <i r="2">
      <x v="92"/>
    </i>
    <i r="2">
      <x v="94"/>
    </i>
    <i r="2">
      <x v="95"/>
    </i>
    <i r="2">
      <x v="102"/>
    </i>
    <i r="2">
      <x v="107"/>
    </i>
    <i r="2">
      <x v="119"/>
    </i>
    <i r="2">
      <x v="131"/>
    </i>
    <i r="2">
      <x v="137"/>
    </i>
    <i r="2">
      <x v="146"/>
    </i>
    <i r="2">
      <x v="153"/>
    </i>
    <i r="2">
      <x v="157"/>
    </i>
    <i r="2">
      <x v="158"/>
    </i>
    <i r="2">
      <x v="160"/>
    </i>
    <i r="2">
      <x v="183"/>
    </i>
    <i r="2">
      <x v="194"/>
    </i>
    <i r="2">
      <x v="199"/>
    </i>
    <i r="2">
      <x v="200"/>
    </i>
    <i r="2">
      <x v="201"/>
    </i>
    <i r="2">
      <x v="202"/>
    </i>
    <i r="2">
      <x v="203"/>
    </i>
    <i r="1">
      <x v="7"/>
    </i>
    <i r="2">
      <x v="44"/>
    </i>
    <i r="2">
      <x v="90"/>
    </i>
    <i>
      <x v="1"/>
    </i>
    <i r="1">
      <x v="4"/>
    </i>
    <i r="2">
      <x v="148"/>
    </i>
    <i r="1">
      <x v="5"/>
    </i>
    <i r="2">
      <x v="8"/>
    </i>
    <i r="1">
      <x v="8"/>
    </i>
    <i r="2">
      <x v="203"/>
    </i>
    <i>
      <x v="2"/>
    </i>
    <i r="1">
      <x/>
    </i>
    <i r="2">
      <x v="1"/>
    </i>
    <i r="2">
      <x v="2"/>
    </i>
    <i r="2">
      <x v="3"/>
    </i>
    <i r="2">
      <x v="4"/>
    </i>
    <i r="2">
      <x v="7"/>
    </i>
    <i r="2">
      <x v="8"/>
    </i>
    <i r="2">
      <x v="10"/>
    </i>
    <i r="2">
      <x v="11"/>
    </i>
    <i r="2">
      <x v="17"/>
    </i>
    <i r="2">
      <x v="19"/>
    </i>
    <i r="2">
      <x v="35"/>
    </i>
    <i r="2">
      <x v="48"/>
    </i>
    <i r="2">
      <x v="54"/>
    </i>
    <i r="2">
      <x v="62"/>
    </i>
    <i r="2">
      <x v="71"/>
    </i>
    <i r="2">
      <x v="75"/>
    </i>
    <i r="2">
      <x v="79"/>
    </i>
    <i r="2">
      <x v="81"/>
    </i>
    <i r="2">
      <x v="90"/>
    </i>
    <i r="2">
      <x v="92"/>
    </i>
    <i r="2">
      <x v="95"/>
    </i>
    <i r="2">
      <x v="96"/>
    </i>
    <i r="2">
      <x v="97"/>
    </i>
    <i r="2">
      <x v="102"/>
    </i>
    <i r="2">
      <x v="107"/>
    </i>
    <i r="2">
      <x v="130"/>
    </i>
    <i r="2">
      <x v="140"/>
    </i>
    <i r="2">
      <x v="145"/>
    </i>
    <i r="2">
      <x v="150"/>
    </i>
    <i r="2">
      <x v="151"/>
    </i>
    <i r="2">
      <x v="171"/>
    </i>
    <i r="2">
      <x v="172"/>
    </i>
    <i r="2">
      <x v="177"/>
    </i>
    <i r="2">
      <x v="194"/>
    </i>
    <i r="2">
      <x v="203"/>
    </i>
    <i r="1">
      <x v="1"/>
    </i>
    <i r="2">
      <x v="5"/>
    </i>
    <i r="2">
      <x v="6"/>
    </i>
    <i r="2">
      <x v="11"/>
    </i>
    <i r="2">
      <x v="14"/>
    </i>
    <i r="2">
      <x v="19"/>
    </i>
    <i r="2">
      <x v="26"/>
    </i>
    <i r="2">
      <x v="28"/>
    </i>
    <i r="2">
      <x v="30"/>
    </i>
    <i r="2">
      <x v="33"/>
    </i>
    <i r="2">
      <x v="35"/>
    </i>
    <i r="2">
      <x v="42"/>
    </i>
    <i r="2">
      <x v="43"/>
    </i>
    <i r="2">
      <x v="46"/>
    </i>
    <i r="2">
      <x v="51"/>
    </i>
    <i r="2">
      <x v="52"/>
    </i>
    <i r="2">
      <x v="60"/>
    </i>
    <i r="2">
      <x v="64"/>
    </i>
    <i r="2">
      <x v="67"/>
    </i>
    <i r="2">
      <x v="71"/>
    </i>
    <i r="2">
      <x v="86"/>
    </i>
    <i r="2">
      <x v="92"/>
    </i>
    <i r="2">
      <x v="95"/>
    </i>
    <i r="2">
      <x v="99"/>
    </i>
    <i r="2">
      <x v="101"/>
    </i>
    <i r="2">
      <x v="102"/>
    </i>
    <i r="2">
      <x v="104"/>
    </i>
    <i r="2">
      <x v="105"/>
    </i>
    <i r="2">
      <x v="107"/>
    </i>
    <i r="2">
      <x v="113"/>
    </i>
    <i r="2">
      <x v="115"/>
    </i>
    <i r="2">
      <x v="116"/>
    </i>
    <i r="2">
      <x v="119"/>
    </i>
    <i r="2">
      <x v="120"/>
    </i>
    <i r="2">
      <x v="121"/>
    </i>
    <i r="2">
      <x v="122"/>
    </i>
    <i r="2">
      <x v="123"/>
    </i>
    <i r="2">
      <x v="134"/>
    </i>
    <i r="2">
      <x v="136"/>
    </i>
    <i r="2">
      <x v="138"/>
    </i>
    <i r="2">
      <x v="143"/>
    </i>
    <i r="2">
      <x v="153"/>
    </i>
    <i r="2">
      <x v="154"/>
    </i>
    <i r="2">
      <x v="156"/>
    </i>
    <i r="2">
      <x v="160"/>
    </i>
    <i r="2">
      <x v="161"/>
    </i>
    <i r="2">
      <x v="162"/>
    </i>
    <i r="2">
      <x v="179"/>
    </i>
    <i r="2">
      <x v="187"/>
    </i>
    <i r="2">
      <x v="188"/>
    </i>
    <i r="2">
      <x v="189"/>
    </i>
    <i r="2">
      <x v="190"/>
    </i>
    <i r="2">
      <x v="193"/>
    </i>
    <i r="2">
      <x v="196"/>
    </i>
    <i r="1">
      <x v="2"/>
    </i>
    <i r="2">
      <x/>
    </i>
    <i r="2">
      <x v="9"/>
    </i>
    <i r="2">
      <x v="11"/>
    </i>
    <i r="2">
      <x v="13"/>
    </i>
    <i r="2">
      <x v="15"/>
    </i>
    <i r="2">
      <x v="18"/>
    </i>
    <i r="2">
      <x v="20"/>
    </i>
    <i r="2">
      <x v="32"/>
    </i>
    <i r="2">
      <x v="35"/>
    </i>
    <i r="2">
      <x v="36"/>
    </i>
    <i r="2">
      <x v="37"/>
    </i>
    <i r="2">
      <x v="42"/>
    </i>
    <i r="2">
      <x v="50"/>
    </i>
    <i r="2">
      <x v="59"/>
    </i>
    <i r="2">
      <x v="66"/>
    </i>
    <i r="2">
      <x v="68"/>
    </i>
    <i r="2">
      <x v="69"/>
    </i>
    <i r="2">
      <x v="70"/>
    </i>
    <i r="2">
      <x v="73"/>
    </i>
    <i r="2">
      <x v="89"/>
    </i>
    <i r="2">
      <x v="92"/>
    </i>
    <i r="2">
      <x v="95"/>
    </i>
    <i r="2">
      <x v="103"/>
    </i>
    <i r="2">
      <x v="107"/>
    </i>
    <i r="2">
      <x v="109"/>
    </i>
    <i r="2">
      <x v="112"/>
    </i>
    <i r="2">
      <x v="117"/>
    </i>
    <i r="2">
      <x v="118"/>
    </i>
    <i r="2">
      <x v="124"/>
    </i>
    <i r="2">
      <x v="125"/>
    </i>
    <i r="2">
      <x v="154"/>
    </i>
    <i r="2">
      <x v="167"/>
    </i>
    <i r="2">
      <x v="168"/>
    </i>
    <i r="2">
      <x v="181"/>
    </i>
    <i r="2">
      <x v="192"/>
    </i>
    <i r="2">
      <x v="195"/>
    </i>
    <i r="2">
      <x v="196"/>
    </i>
    <i r="2">
      <x v="203"/>
    </i>
    <i r="1">
      <x v="3"/>
    </i>
    <i r="2">
      <x v="11"/>
    </i>
    <i r="2">
      <x v="28"/>
    </i>
    <i r="2">
      <x v="30"/>
    </i>
    <i r="2">
      <x v="73"/>
    </i>
    <i r="2">
      <x v="77"/>
    </i>
    <i r="2">
      <x v="78"/>
    </i>
    <i r="2">
      <x v="82"/>
    </i>
    <i r="2">
      <x v="90"/>
    </i>
    <i r="2">
      <x v="92"/>
    </i>
    <i r="2">
      <x v="107"/>
    </i>
    <i r="2">
      <x v="110"/>
    </i>
    <i r="2">
      <x v="112"/>
    </i>
    <i r="2">
      <x v="114"/>
    </i>
    <i r="2">
      <x v="134"/>
    </i>
    <i r="2">
      <x v="170"/>
    </i>
    <i r="2">
      <x v="203"/>
    </i>
    <i r="1">
      <x v="4"/>
    </i>
    <i r="2">
      <x v="12"/>
    </i>
    <i r="2">
      <x v="16"/>
    </i>
    <i r="2">
      <x v="17"/>
    </i>
    <i r="2">
      <x v="21"/>
    </i>
    <i r="2">
      <x v="29"/>
    </i>
    <i r="2">
      <x v="30"/>
    </i>
    <i r="2">
      <x v="31"/>
    </i>
    <i r="2">
      <x v="35"/>
    </i>
    <i r="2">
      <x v="41"/>
    </i>
    <i r="2">
      <x v="73"/>
    </i>
    <i r="2">
      <x v="108"/>
    </i>
    <i r="2">
      <x v="129"/>
    </i>
    <i r="2">
      <x v="133"/>
    </i>
    <i r="2">
      <x v="141"/>
    </i>
    <i r="2">
      <x v="142"/>
    </i>
    <i r="2">
      <x v="163"/>
    </i>
    <i r="2">
      <x v="169"/>
    </i>
    <i r="2">
      <x v="175"/>
    </i>
    <i r="2">
      <x v="178"/>
    </i>
    <i r="2">
      <x v="191"/>
    </i>
    <i r="2">
      <x v="196"/>
    </i>
    <i r="2">
      <x v="203"/>
    </i>
    <i r="1">
      <x v="5"/>
    </i>
    <i r="2">
      <x v="17"/>
    </i>
    <i r="2">
      <x v="28"/>
    </i>
    <i r="2">
      <x v="38"/>
    </i>
    <i r="2">
      <x v="39"/>
    </i>
    <i r="2">
      <x v="45"/>
    </i>
    <i r="2">
      <x v="53"/>
    </i>
    <i r="2">
      <x v="55"/>
    </i>
    <i r="2">
      <x v="63"/>
    </i>
    <i r="2">
      <x v="74"/>
    </i>
    <i r="2">
      <x v="76"/>
    </i>
    <i r="2">
      <x v="83"/>
    </i>
    <i r="2">
      <x v="84"/>
    </i>
    <i r="2">
      <x v="85"/>
    </i>
    <i r="2">
      <x v="86"/>
    </i>
    <i r="2">
      <x v="87"/>
    </i>
    <i r="2">
      <x v="88"/>
    </i>
    <i r="2">
      <x v="91"/>
    </i>
    <i r="2">
      <x v="108"/>
    </i>
    <i r="2">
      <x v="135"/>
    </i>
    <i r="2">
      <x v="149"/>
    </i>
    <i r="2">
      <x v="152"/>
    </i>
    <i r="2">
      <x v="156"/>
    </i>
    <i r="2">
      <x v="159"/>
    </i>
    <i r="2">
      <x v="160"/>
    </i>
    <i r="2">
      <x v="166"/>
    </i>
    <i r="2">
      <x v="186"/>
    </i>
    <i r="2">
      <x v="203"/>
    </i>
    <i r="1">
      <x v="6"/>
    </i>
    <i r="2">
      <x v="6"/>
    </i>
    <i r="2">
      <x v="22"/>
    </i>
    <i r="2">
      <x v="23"/>
    </i>
    <i r="2">
      <x v="28"/>
    </i>
    <i r="2">
      <x v="56"/>
    </i>
    <i r="2">
      <x v="65"/>
    </i>
    <i r="2">
      <x v="98"/>
    </i>
    <i r="2">
      <x v="119"/>
    </i>
    <i r="2">
      <x v="160"/>
    </i>
    <i r="2">
      <x v="184"/>
    </i>
    <i r="2">
      <x v="185"/>
    </i>
    <i r="2">
      <x v="203"/>
    </i>
    <i r="1">
      <x v="7"/>
    </i>
    <i r="2">
      <x v="100"/>
    </i>
    <i r="2">
      <x v="111"/>
    </i>
    <i r="2">
      <x v="144"/>
    </i>
    <i r="2">
      <x v="164"/>
    </i>
    <i r="2">
      <x v="165"/>
    </i>
    <i r="2">
      <x v="173"/>
    </i>
    <i r="2">
      <x v="174"/>
    </i>
    <i t="grand">
      <x/>
    </i>
  </rowItems>
  <colFields count="1">
    <field x="-2"/>
  </colFields>
  <colItems count="2">
    <i>
      <x/>
    </i>
    <i i="1">
      <x v="1"/>
    </i>
  </colItems>
  <pageFields count="1">
    <pageField fld="6" hier="-1"/>
  </pageFields>
  <dataFields count="2">
    <dataField name="Total" fld="8" subtotal="count" baseField="0" baseItem="0"/>
    <dataField name="Monto_" fld="7" baseField="0" baseItem="0" numFmtId="166"/>
  </dataFields>
  <formats count="58">
    <format dxfId="92">
      <pivotArea type="all" dataOnly="0" outline="0" fieldPosition="0"/>
    </format>
    <format dxfId="91">
      <pivotArea dataOnly="0" labelOnly="1" outline="0" fieldPosition="0">
        <references count="1">
          <reference field="4294967294" count="2">
            <x v="0"/>
            <x v="1"/>
          </reference>
        </references>
      </pivotArea>
    </format>
    <format dxfId="90">
      <pivotArea type="all" dataOnly="0" outline="0" fieldPosition="0"/>
    </format>
    <format dxfId="89">
      <pivotArea outline="0" collapsedLevelsAreSubtotals="1" fieldPosition="0"/>
    </format>
    <format dxfId="88">
      <pivotArea field="2" type="button" dataOnly="0" labelOnly="1" outline="0" axis="axisRow" fieldPosition="0"/>
    </format>
    <format dxfId="87">
      <pivotArea dataOnly="0" labelOnly="1" fieldPosition="0">
        <references count="1">
          <reference field="2" count="0"/>
        </references>
      </pivotArea>
    </format>
    <format dxfId="86">
      <pivotArea dataOnly="0" labelOnly="1" grandRow="1" outline="0" fieldPosition="0"/>
    </format>
    <format dxfId="85">
      <pivotArea dataOnly="0" labelOnly="1" fieldPosition="0">
        <references count="2">
          <reference field="2" count="1" selected="0">
            <x v="0"/>
          </reference>
          <reference field="3" count="0"/>
        </references>
      </pivotArea>
    </format>
    <format dxfId="84">
      <pivotArea dataOnly="0" labelOnly="1" fieldPosition="0">
        <references count="2">
          <reference field="2" count="1" selected="0">
            <x v="1"/>
          </reference>
          <reference field="3" count="2">
            <x v="4"/>
            <x v="5"/>
          </reference>
        </references>
      </pivotArea>
    </format>
    <format dxfId="83">
      <pivotArea dataOnly="0" labelOnly="1" fieldPosition="0">
        <references count="2">
          <reference field="2" count="1" selected="0">
            <x v="2"/>
          </reference>
          <reference field="3" count="7">
            <x v="0"/>
            <x v="1"/>
            <x v="2"/>
            <x v="3"/>
            <x v="5"/>
            <x v="6"/>
            <x v="7"/>
          </reference>
        </references>
      </pivotArea>
    </format>
    <format dxfId="82">
      <pivotArea dataOnly="0" labelOnly="1" fieldPosition="0">
        <references count="3">
          <reference field="2" count="1" selected="0">
            <x v="0"/>
          </reference>
          <reference field="3" count="1" selected="0">
            <x v="0"/>
          </reference>
          <reference field="9" count="9">
            <x v="47"/>
            <x v="72"/>
            <x v="92"/>
            <x v="93"/>
            <x v="107"/>
            <x v="126"/>
            <x v="127"/>
            <x v="128"/>
            <x v="203"/>
          </reference>
        </references>
      </pivotArea>
    </format>
    <format dxfId="81">
      <pivotArea dataOnly="0" labelOnly="1" fieldPosition="0">
        <references count="3">
          <reference field="2" count="1" selected="0">
            <x v="0"/>
          </reference>
          <reference field="3" count="1" selected="0">
            <x v="1"/>
          </reference>
          <reference field="9" count="4">
            <x v="11"/>
            <x v="44"/>
            <x v="139"/>
            <x v="203"/>
          </reference>
        </references>
      </pivotArea>
    </format>
    <format dxfId="80">
      <pivotArea dataOnly="0" labelOnly="1" fieldPosition="0">
        <references count="3">
          <reference field="2" count="1" selected="0">
            <x v="0"/>
          </reference>
          <reference field="3" count="1" selected="0">
            <x v="2"/>
          </reference>
          <reference field="9" count="11">
            <x v="35"/>
            <x v="40"/>
            <x v="58"/>
            <x v="90"/>
            <x v="92"/>
            <x v="95"/>
            <x v="107"/>
            <x v="119"/>
            <x v="155"/>
            <x v="197"/>
            <x v="198"/>
          </reference>
        </references>
      </pivotArea>
    </format>
    <format dxfId="79">
      <pivotArea dataOnly="0" labelOnly="1" fieldPosition="0">
        <references count="3">
          <reference field="2" count="1" selected="0">
            <x v="0"/>
          </reference>
          <reference field="3" count="1" selected="0">
            <x v="3"/>
          </reference>
          <reference field="9" count="1">
            <x v="180"/>
          </reference>
        </references>
      </pivotArea>
    </format>
    <format dxfId="78">
      <pivotArea dataOnly="0" labelOnly="1" fieldPosition="0">
        <references count="3">
          <reference field="2" count="1" selected="0">
            <x v="0"/>
          </reference>
          <reference field="3" count="1" selected="0">
            <x v="4"/>
          </reference>
          <reference field="9" count="5">
            <x v="11"/>
            <x v="44"/>
            <x v="61"/>
            <x v="92"/>
            <x v="132"/>
          </reference>
        </references>
      </pivotArea>
    </format>
    <format dxfId="77">
      <pivotArea dataOnly="0" labelOnly="1" fieldPosition="0">
        <references count="3">
          <reference field="2" count="1" selected="0">
            <x v="0"/>
          </reference>
          <reference field="3" count="1" selected="0">
            <x v="5"/>
          </reference>
          <reference field="9" count="12">
            <x v="49"/>
            <x v="73"/>
            <x v="86"/>
            <x v="90"/>
            <x v="92"/>
            <x v="106"/>
            <x v="107"/>
            <x v="119"/>
            <x v="147"/>
            <x v="182"/>
            <x v="194"/>
            <x v="203"/>
          </reference>
        </references>
      </pivotArea>
    </format>
    <format dxfId="76">
      <pivotArea dataOnly="0" labelOnly="1" fieldPosition="0">
        <references count="3">
          <reference field="2" count="1" selected="0">
            <x v="0"/>
          </reference>
          <reference field="3" count="1" selected="0">
            <x v="6"/>
          </reference>
          <reference field="9" count="30">
            <x v="24"/>
            <x v="25"/>
            <x v="26"/>
            <x v="27"/>
            <x v="30"/>
            <x v="34"/>
            <x v="44"/>
            <x v="57"/>
            <x v="80"/>
            <x v="90"/>
            <x v="92"/>
            <x v="94"/>
            <x v="95"/>
            <x v="102"/>
            <x v="107"/>
            <x v="119"/>
            <x v="131"/>
            <x v="137"/>
            <x v="146"/>
            <x v="153"/>
            <x v="157"/>
            <x v="158"/>
            <x v="160"/>
            <x v="183"/>
            <x v="194"/>
            <x v="199"/>
            <x v="200"/>
            <x v="201"/>
            <x v="202"/>
            <x v="203"/>
          </reference>
        </references>
      </pivotArea>
    </format>
    <format dxfId="75">
      <pivotArea dataOnly="0" labelOnly="1" fieldPosition="0">
        <references count="3">
          <reference field="2" count="1" selected="0">
            <x v="0"/>
          </reference>
          <reference field="3" count="1" selected="0">
            <x v="7"/>
          </reference>
          <reference field="9" count="2">
            <x v="44"/>
            <x v="90"/>
          </reference>
        </references>
      </pivotArea>
    </format>
    <format dxfId="74">
      <pivotArea dataOnly="0" labelOnly="1" fieldPosition="0">
        <references count="3">
          <reference field="2" count="1" selected="0">
            <x v="1"/>
          </reference>
          <reference field="3" count="1" selected="0">
            <x v="4"/>
          </reference>
          <reference field="9" count="1">
            <x v="148"/>
          </reference>
        </references>
      </pivotArea>
    </format>
    <format dxfId="73">
      <pivotArea dataOnly="0" labelOnly="1" fieldPosition="0">
        <references count="3">
          <reference field="2" count="1" selected="0">
            <x v="1"/>
          </reference>
          <reference field="3" count="1" selected="0">
            <x v="5"/>
          </reference>
          <reference field="9" count="1">
            <x v="8"/>
          </reference>
        </references>
      </pivotArea>
    </format>
    <format dxfId="72">
      <pivotArea dataOnly="0" labelOnly="1" fieldPosition="0">
        <references count="3">
          <reference field="2" count="1" selected="0">
            <x v="2"/>
          </reference>
          <reference field="3" count="1" selected="0">
            <x v="0"/>
          </reference>
          <reference field="9" count="34">
            <x v="1"/>
            <x v="2"/>
            <x v="3"/>
            <x v="4"/>
            <x v="7"/>
            <x v="8"/>
            <x v="10"/>
            <x v="11"/>
            <x v="17"/>
            <x v="19"/>
            <x v="35"/>
            <x v="48"/>
            <x v="54"/>
            <x v="62"/>
            <x v="71"/>
            <x v="75"/>
            <x v="79"/>
            <x v="81"/>
            <x v="90"/>
            <x v="92"/>
            <x v="95"/>
            <x v="97"/>
            <x v="102"/>
            <x v="107"/>
            <x v="130"/>
            <x v="140"/>
            <x v="145"/>
            <x v="150"/>
            <x v="151"/>
            <x v="171"/>
            <x v="172"/>
            <x v="177"/>
            <x v="194"/>
            <x v="203"/>
          </reference>
        </references>
      </pivotArea>
    </format>
    <format dxfId="71">
      <pivotArea dataOnly="0" labelOnly="1" fieldPosition="0">
        <references count="3">
          <reference field="2" count="1" selected="0">
            <x v="2"/>
          </reference>
          <reference field="3" count="1" selected="0">
            <x v="1"/>
          </reference>
          <reference field="9" count="15">
            <x v="11"/>
            <x v="28"/>
            <x v="33"/>
            <x v="35"/>
            <x v="86"/>
            <x v="92"/>
            <x v="95"/>
            <x v="99"/>
            <x v="102"/>
            <x v="107"/>
            <x v="120"/>
            <x v="143"/>
            <x v="153"/>
            <x v="156"/>
            <x v="190"/>
          </reference>
        </references>
      </pivotArea>
    </format>
    <format dxfId="70">
      <pivotArea dataOnly="0" labelOnly="1" fieldPosition="0">
        <references count="3">
          <reference field="2" count="1" selected="0">
            <x v="2"/>
          </reference>
          <reference field="3" count="1" selected="0">
            <x v="2"/>
          </reference>
          <reference field="9" count="38">
            <x v="0"/>
            <x v="9"/>
            <x v="11"/>
            <x v="13"/>
            <x v="15"/>
            <x v="18"/>
            <x v="20"/>
            <x v="32"/>
            <x v="35"/>
            <x v="36"/>
            <x v="37"/>
            <x v="42"/>
            <x v="50"/>
            <x v="59"/>
            <x v="66"/>
            <x v="68"/>
            <x v="69"/>
            <x v="70"/>
            <x v="73"/>
            <x v="89"/>
            <x v="92"/>
            <x v="95"/>
            <x v="103"/>
            <x v="107"/>
            <x v="109"/>
            <x v="112"/>
            <x v="117"/>
            <x v="118"/>
            <x v="124"/>
            <x v="125"/>
            <x v="154"/>
            <x v="167"/>
            <x v="168"/>
            <x v="181"/>
            <x v="192"/>
            <x v="195"/>
            <x v="196"/>
            <x v="203"/>
          </reference>
        </references>
      </pivotArea>
    </format>
    <format dxfId="69">
      <pivotArea dataOnly="0" labelOnly="1" fieldPosition="0">
        <references count="3">
          <reference field="2" count="1" selected="0">
            <x v="2"/>
          </reference>
          <reference field="3" count="1" selected="0">
            <x v="3"/>
          </reference>
          <reference field="9" count="15">
            <x v="11"/>
            <x v="28"/>
            <x v="30"/>
            <x v="73"/>
            <x v="77"/>
            <x v="78"/>
            <x v="82"/>
            <x v="90"/>
            <x v="92"/>
            <x v="107"/>
            <x v="110"/>
            <x v="112"/>
            <x v="114"/>
            <x v="134"/>
            <x v="170"/>
          </reference>
        </references>
      </pivotArea>
    </format>
    <format dxfId="68">
      <pivotArea dataOnly="0" labelOnly="1" fieldPosition="0">
        <references count="3">
          <reference field="2" count="1" selected="0">
            <x v="2"/>
          </reference>
          <reference field="3" count="1" selected="0">
            <x v="5"/>
          </reference>
          <reference field="9" count="3">
            <x v="38"/>
            <x v="86"/>
            <x v="160"/>
          </reference>
        </references>
      </pivotArea>
    </format>
    <format dxfId="67">
      <pivotArea dataOnly="0" labelOnly="1" fieldPosition="0">
        <references count="3">
          <reference field="2" count="1" selected="0">
            <x v="2"/>
          </reference>
          <reference field="3" count="1" selected="0">
            <x v="6"/>
          </reference>
          <reference field="9" count="11">
            <x v="6"/>
            <x v="22"/>
            <x v="23"/>
            <x v="28"/>
            <x v="65"/>
            <x v="98"/>
            <x v="119"/>
            <x v="160"/>
            <x v="184"/>
            <x v="185"/>
            <x v="203"/>
          </reference>
        </references>
      </pivotArea>
    </format>
    <format dxfId="66">
      <pivotArea dataOnly="0" labelOnly="1" fieldPosition="0">
        <references count="3">
          <reference field="2" count="1" selected="0">
            <x v="2"/>
          </reference>
          <reference field="3" count="1" selected="0">
            <x v="7"/>
          </reference>
          <reference field="9" count="3">
            <x v="100"/>
            <x v="111"/>
            <x v="173"/>
          </reference>
        </references>
      </pivotArea>
    </format>
    <format dxfId="65">
      <pivotArea dataOnly="0" labelOnly="1" outline="0" fieldPosition="0">
        <references count="1">
          <reference field="4294967294" count="2">
            <x v="0"/>
            <x v="1"/>
          </reference>
        </references>
      </pivotArea>
    </format>
    <format dxfId="64">
      <pivotArea type="all" dataOnly="0" outline="0" fieldPosition="0"/>
    </format>
    <format dxfId="63">
      <pivotArea outline="0" collapsedLevelsAreSubtotals="1" fieldPosition="0"/>
    </format>
    <format dxfId="62">
      <pivotArea field="2" type="button" dataOnly="0" labelOnly="1" outline="0" axis="axisRow" fieldPosition="0"/>
    </format>
    <format dxfId="61">
      <pivotArea dataOnly="0" labelOnly="1" fieldPosition="0">
        <references count="1">
          <reference field="2" count="0"/>
        </references>
      </pivotArea>
    </format>
    <format dxfId="60">
      <pivotArea dataOnly="0" labelOnly="1" grandRow="1" outline="0" fieldPosition="0"/>
    </format>
    <format dxfId="59">
      <pivotArea dataOnly="0" labelOnly="1" fieldPosition="0">
        <references count="2">
          <reference field="2" count="1" selected="0">
            <x v="0"/>
          </reference>
          <reference field="3" count="0"/>
        </references>
      </pivotArea>
    </format>
    <format dxfId="58">
      <pivotArea dataOnly="0" labelOnly="1" fieldPosition="0">
        <references count="2">
          <reference field="2" count="1" selected="0">
            <x v="1"/>
          </reference>
          <reference field="3" count="2">
            <x v="4"/>
            <x v="5"/>
          </reference>
        </references>
      </pivotArea>
    </format>
    <format dxfId="57">
      <pivotArea dataOnly="0" labelOnly="1" fieldPosition="0">
        <references count="2">
          <reference field="2" count="1" selected="0">
            <x v="2"/>
          </reference>
          <reference field="3" count="7">
            <x v="0"/>
            <x v="1"/>
            <x v="2"/>
            <x v="3"/>
            <x v="5"/>
            <x v="6"/>
            <x v="7"/>
          </reference>
        </references>
      </pivotArea>
    </format>
    <format dxfId="56">
      <pivotArea dataOnly="0" labelOnly="1" fieldPosition="0">
        <references count="3">
          <reference field="2" count="1" selected="0">
            <x v="0"/>
          </reference>
          <reference field="3" count="1" selected="0">
            <x v="0"/>
          </reference>
          <reference field="9" count="9">
            <x v="47"/>
            <x v="72"/>
            <x v="92"/>
            <x v="93"/>
            <x v="107"/>
            <x v="126"/>
            <x v="127"/>
            <x v="128"/>
            <x v="203"/>
          </reference>
        </references>
      </pivotArea>
    </format>
    <format dxfId="55">
      <pivotArea dataOnly="0" labelOnly="1" fieldPosition="0">
        <references count="3">
          <reference field="2" count="1" selected="0">
            <x v="0"/>
          </reference>
          <reference field="3" count="1" selected="0">
            <x v="1"/>
          </reference>
          <reference field="9" count="4">
            <x v="11"/>
            <x v="44"/>
            <x v="139"/>
            <x v="203"/>
          </reference>
        </references>
      </pivotArea>
    </format>
    <format dxfId="54">
      <pivotArea dataOnly="0" labelOnly="1" fieldPosition="0">
        <references count="3">
          <reference field="2" count="1" selected="0">
            <x v="0"/>
          </reference>
          <reference field="3" count="1" selected="0">
            <x v="2"/>
          </reference>
          <reference field="9" count="11">
            <x v="35"/>
            <x v="40"/>
            <x v="58"/>
            <x v="90"/>
            <x v="92"/>
            <x v="95"/>
            <x v="107"/>
            <x v="119"/>
            <x v="155"/>
            <x v="197"/>
            <x v="198"/>
          </reference>
        </references>
      </pivotArea>
    </format>
    <format dxfId="53">
      <pivotArea dataOnly="0" labelOnly="1" fieldPosition="0">
        <references count="3">
          <reference field="2" count="1" selected="0">
            <x v="0"/>
          </reference>
          <reference field="3" count="1" selected="0">
            <x v="3"/>
          </reference>
          <reference field="9" count="1">
            <x v="180"/>
          </reference>
        </references>
      </pivotArea>
    </format>
    <format dxfId="52">
      <pivotArea dataOnly="0" labelOnly="1" fieldPosition="0">
        <references count="3">
          <reference field="2" count="1" selected="0">
            <x v="0"/>
          </reference>
          <reference field="3" count="1" selected="0">
            <x v="4"/>
          </reference>
          <reference field="9" count="5">
            <x v="11"/>
            <x v="44"/>
            <x v="61"/>
            <x v="92"/>
            <x v="132"/>
          </reference>
        </references>
      </pivotArea>
    </format>
    <format dxfId="51">
      <pivotArea dataOnly="0" labelOnly="1" fieldPosition="0">
        <references count="3">
          <reference field="2" count="1" selected="0">
            <x v="0"/>
          </reference>
          <reference field="3" count="1" selected="0">
            <x v="5"/>
          </reference>
          <reference field="9" count="12">
            <x v="49"/>
            <x v="73"/>
            <x v="86"/>
            <x v="90"/>
            <x v="92"/>
            <x v="106"/>
            <x v="107"/>
            <x v="119"/>
            <x v="147"/>
            <x v="182"/>
            <x v="194"/>
            <x v="203"/>
          </reference>
        </references>
      </pivotArea>
    </format>
    <format dxfId="50">
      <pivotArea dataOnly="0" labelOnly="1" fieldPosition="0">
        <references count="3">
          <reference field="2" count="1" selected="0">
            <x v="0"/>
          </reference>
          <reference field="3" count="1" selected="0">
            <x v="6"/>
          </reference>
          <reference field="9" count="30">
            <x v="24"/>
            <x v="25"/>
            <x v="26"/>
            <x v="27"/>
            <x v="30"/>
            <x v="34"/>
            <x v="44"/>
            <x v="57"/>
            <x v="80"/>
            <x v="90"/>
            <x v="92"/>
            <x v="94"/>
            <x v="95"/>
            <x v="102"/>
            <x v="107"/>
            <x v="119"/>
            <x v="131"/>
            <x v="137"/>
            <x v="146"/>
            <x v="153"/>
            <x v="157"/>
            <x v="158"/>
            <x v="160"/>
            <x v="183"/>
            <x v="194"/>
            <x v="199"/>
            <x v="200"/>
            <x v="201"/>
            <x v="202"/>
            <x v="203"/>
          </reference>
        </references>
      </pivotArea>
    </format>
    <format dxfId="49">
      <pivotArea dataOnly="0" labelOnly="1" fieldPosition="0">
        <references count="3">
          <reference field="2" count="1" selected="0">
            <x v="0"/>
          </reference>
          <reference field="3" count="1" selected="0">
            <x v="7"/>
          </reference>
          <reference field="9" count="2">
            <x v="44"/>
            <x v="90"/>
          </reference>
        </references>
      </pivotArea>
    </format>
    <format dxfId="48">
      <pivotArea dataOnly="0" labelOnly="1" fieldPosition="0">
        <references count="3">
          <reference field="2" count="1" selected="0">
            <x v="1"/>
          </reference>
          <reference field="3" count="1" selected="0">
            <x v="4"/>
          </reference>
          <reference field="9" count="1">
            <x v="148"/>
          </reference>
        </references>
      </pivotArea>
    </format>
    <format dxfId="47">
      <pivotArea dataOnly="0" labelOnly="1" fieldPosition="0">
        <references count="3">
          <reference field="2" count="1" selected="0">
            <x v="1"/>
          </reference>
          <reference field="3" count="1" selected="0">
            <x v="5"/>
          </reference>
          <reference field="9" count="1">
            <x v="8"/>
          </reference>
        </references>
      </pivotArea>
    </format>
    <format dxfId="46">
      <pivotArea dataOnly="0" labelOnly="1" fieldPosition="0">
        <references count="3">
          <reference field="2" count="1" selected="0">
            <x v="2"/>
          </reference>
          <reference field="3" count="1" selected="0">
            <x v="0"/>
          </reference>
          <reference field="9" count="34">
            <x v="1"/>
            <x v="2"/>
            <x v="3"/>
            <x v="4"/>
            <x v="7"/>
            <x v="8"/>
            <x v="10"/>
            <x v="11"/>
            <x v="17"/>
            <x v="19"/>
            <x v="35"/>
            <x v="48"/>
            <x v="54"/>
            <x v="62"/>
            <x v="71"/>
            <x v="75"/>
            <x v="79"/>
            <x v="81"/>
            <x v="90"/>
            <x v="92"/>
            <x v="95"/>
            <x v="97"/>
            <x v="102"/>
            <x v="107"/>
            <x v="130"/>
            <x v="140"/>
            <x v="145"/>
            <x v="150"/>
            <x v="151"/>
            <x v="171"/>
            <x v="172"/>
            <x v="177"/>
            <x v="194"/>
            <x v="203"/>
          </reference>
        </references>
      </pivotArea>
    </format>
    <format dxfId="45">
      <pivotArea dataOnly="0" labelOnly="1" fieldPosition="0">
        <references count="3">
          <reference field="2" count="1" selected="0">
            <x v="2"/>
          </reference>
          <reference field="3" count="1" selected="0">
            <x v="1"/>
          </reference>
          <reference field="9" count="15">
            <x v="11"/>
            <x v="28"/>
            <x v="33"/>
            <x v="35"/>
            <x v="86"/>
            <x v="92"/>
            <x v="95"/>
            <x v="99"/>
            <x v="102"/>
            <x v="107"/>
            <x v="120"/>
            <x v="143"/>
            <x v="153"/>
            <x v="156"/>
            <x v="190"/>
          </reference>
        </references>
      </pivotArea>
    </format>
    <format dxfId="44">
      <pivotArea dataOnly="0" labelOnly="1" fieldPosition="0">
        <references count="3">
          <reference field="2" count="1" selected="0">
            <x v="2"/>
          </reference>
          <reference field="3" count="1" selected="0">
            <x v="2"/>
          </reference>
          <reference field="9" count="38">
            <x v="0"/>
            <x v="9"/>
            <x v="11"/>
            <x v="13"/>
            <x v="15"/>
            <x v="18"/>
            <x v="20"/>
            <x v="32"/>
            <x v="35"/>
            <x v="36"/>
            <x v="37"/>
            <x v="42"/>
            <x v="50"/>
            <x v="59"/>
            <x v="66"/>
            <x v="68"/>
            <x v="69"/>
            <x v="70"/>
            <x v="73"/>
            <x v="89"/>
            <x v="92"/>
            <x v="95"/>
            <x v="103"/>
            <x v="107"/>
            <x v="109"/>
            <x v="112"/>
            <x v="117"/>
            <x v="118"/>
            <x v="124"/>
            <x v="125"/>
            <x v="154"/>
            <x v="167"/>
            <x v="168"/>
            <x v="181"/>
            <x v="192"/>
            <x v="195"/>
            <x v="196"/>
            <x v="203"/>
          </reference>
        </references>
      </pivotArea>
    </format>
    <format dxfId="43">
      <pivotArea dataOnly="0" labelOnly="1" fieldPosition="0">
        <references count="3">
          <reference field="2" count="1" selected="0">
            <x v="2"/>
          </reference>
          <reference field="3" count="1" selected="0">
            <x v="3"/>
          </reference>
          <reference field="9" count="15">
            <x v="11"/>
            <x v="28"/>
            <x v="30"/>
            <x v="73"/>
            <x v="77"/>
            <x v="78"/>
            <x v="82"/>
            <x v="90"/>
            <x v="92"/>
            <x v="107"/>
            <x v="110"/>
            <x v="112"/>
            <x v="114"/>
            <x v="134"/>
            <x v="170"/>
          </reference>
        </references>
      </pivotArea>
    </format>
    <format dxfId="42">
      <pivotArea dataOnly="0" labelOnly="1" fieldPosition="0">
        <references count="3">
          <reference field="2" count="1" selected="0">
            <x v="2"/>
          </reference>
          <reference field="3" count="1" selected="0">
            <x v="5"/>
          </reference>
          <reference field="9" count="3">
            <x v="38"/>
            <x v="86"/>
            <x v="160"/>
          </reference>
        </references>
      </pivotArea>
    </format>
    <format dxfId="41">
      <pivotArea dataOnly="0" labelOnly="1" fieldPosition="0">
        <references count="3">
          <reference field="2" count="1" selected="0">
            <x v="2"/>
          </reference>
          <reference field="3" count="1" selected="0">
            <x v="6"/>
          </reference>
          <reference field="9" count="11">
            <x v="6"/>
            <x v="22"/>
            <x v="23"/>
            <x v="28"/>
            <x v="65"/>
            <x v="98"/>
            <x v="119"/>
            <x v="160"/>
            <x v="184"/>
            <x v="185"/>
            <x v="203"/>
          </reference>
        </references>
      </pivotArea>
    </format>
    <format dxfId="40">
      <pivotArea dataOnly="0" labelOnly="1" fieldPosition="0">
        <references count="3">
          <reference field="2" count="1" selected="0">
            <x v="2"/>
          </reference>
          <reference field="3" count="1" selected="0">
            <x v="7"/>
          </reference>
          <reference field="9" count="3">
            <x v="100"/>
            <x v="111"/>
            <x v="173"/>
          </reference>
        </references>
      </pivotArea>
    </format>
    <format dxfId="39">
      <pivotArea dataOnly="0" labelOnly="1" outline="0" fieldPosition="0">
        <references count="1">
          <reference field="4294967294" count="2">
            <x v="0"/>
            <x v="1"/>
          </reference>
        </references>
      </pivotArea>
    </format>
    <format dxfId="38">
      <pivotArea outline="0" collapsedLevelsAreSubtotals="1" fieldPosition="0">
        <references count="1">
          <reference field="4294967294" count="1" selected="0">
            <x v="1"/>
          </reference>
        </references>
      </pivotArea>
    </format>
    <format dxfId="37">
      <pivotArea dataOnly="0" labelOnly="1" outline="0" fieldPosition="0">
        <references count="1">
          <reference field="4294967294" count="1">
            <x v="1"/>
          </reference>
        </references>
      </pivotArea>
    </format>
    <format dxfId="36">
      <pivotArea outline="0" collapsedLevelsAreSubtotals="1" fieldPosition="0">
        <references count="1">
          <reference field="4294967294" count="1" selected="0">
            <x v="1"/>
          </reference>
        </references>
      </pivotArea>
    </format>
    <format dxfId="35">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690B0-ADC8-479A-914C-0B3F275E570D}">
  <sheetPr>
    <pageSetUpPr fitToPage="1"/>
  </sheetPr>
  <dimension ref="A1:AW28"/>
  <sheetViews>
    <sheetView showGridLines="0" tabSelected="1" zoomScale="70" zoomScaleNormal="70" workbookViewId="0">
      <selection activeCell="AP5" sqref="AP5"/>
    </sheetView>
  </sheetViews>
  <sheetFormatPr baseColWidth="10" defaultColWidth="10.85546875" defaultRowHeight="15" x14ac:dyDescent="0.25"/>
  <cols>
    <col min="1" max="1" width="19.28515625" style="349" customWidth="1"/>
    <col min="2" max="2" width="4.140625" style="21" customWidth="1"/>
    <col min="3" max="3" width="4.5703125" style="21" bestFit="1" customWidth="1"/>
    <col min="4" max="32" width="4.140625" style="21" customWidth="1"/>
    <col min="33" max="33" width="6.5703125" style="21" bestFit="1" customWidth="1"/>
    <col min="34" max="48" width="4.140625" style="21" customWidth="1"/>
    <col min="49" max="49" width="6.42578125" style="21" customWidth="1"/>
    <col min="50" max="54" width="4.140625" style="21" customWidth="1"/>
    <col min="55" max="55" width="6.85546875" style="21" bestFit="1" customWidth="1"/>
    <col min="56" max="16384" width="10.85546875" style="21"/>
  </cols>
  <sheetData>
    <row r="1" spans="1:33" ht="15.75" x14ac:dyDescent="0.25">
      <c r="A1" s="348" t="s">
        <v>1403</v>
      </c>
    </row>
    <row r="3" spans="1:33" x14ac:dyDescent="0.25">
      <c r="B3" s="350"/>
      <c r="C3" s="351"/>
      <c r="D3" s="351"/>
      <c r="E3" s="351"/>
      <c r="F3" s="351"/>
      <c r="G3" s="351"/>
      <c r="H3" s="351"/>
      <c r="I3" s="351"/>
      <c r="J3" s="351"/>
      <c r="K3" s="351"/>
      <c r="L3" s="351"/>
      <c r="M3" s="351"/>
      <c r="N3" s="351"/>
      <c r="O3" s="351"/>
      <c r="P3" s="351"/>
      <c r="Q3" s="351"/>
      <c r="R3" s="351"/>
      <c r="S3" s="351"/>
      <c r="T3" s="351"/>
      <c r="U3" s="352"/>
    </row>
    <row r="4" spans="1:33" x14ac:dyDescent="0.25">
      <c r="B4" s="353">
        <f>+C4+C5+C6</f>
        <v>204</v>
      </c>
      <c r="C4" s="350">
        <f>+B19+F19+J19+N19+R19+V19+AC19</f>
        <v>50</v>
      </c>
      <c r="D4" s="354"/>
      <c r="E4" s="351" t="s">
        <v>1404</v>
      </c>
      <c r="F4" s="351"/>
      <c r="G4" s="351"/>
      <c r="H4" s="351"/>
      <c r="I4" s="351"/>
      <c r="J4" s="351"/>
      <c r="K4" s="351"/>
      <c r="L4" s="351"/>
      <c r="M4" s="351"/>
      <c r="N4" s="351"/>
      <c r="O4" s="351"/>
      <c r="P4" s="351"/>
      <c r="Q4" s="352"/>
      <c r="U4" s="355"/>
    </row>
    <row r="5" spans="1:33" x14ac:dyDescent="0.25">
      <c r="B5" s="353"/>
      <c r="C5" s="356">
        <f>+C19+G19+K19+O19+S19+W19+Z19+AD19</f>
        <v>54</v>
      </c>
      <c r="D5" s="357"/>
      <c r="E5" s="21" t="s">
        <v>1405</v>
      </c>
      <c r="Q5" s="355"/>
      <c r="U5" s="355"/>
    </row>
    <row r="6" spans="1:33" ht="14.45" customHeight="1" x14ac:dyDescent="0.25">
      <c r="B6" s="353"/>
      <c r="C6" s="358">
        <f>+D19+H19+L19+P19+T19+X19+AA19+AE19</f>
        <v>100</v>
      </c>
      <c r="D6" s="359"/>
      <c r="E6" s="360" t="s">
        <v>1406</v>
      </c>
      <c r="F6" s="360"/>
      <c r="G6" s="360"/>
      <c r="H6" s="360"/>
      <c r="I6" s="360"/>
      <c r="J6" s="360"/>
      <c r="K6" s="360"/>
      <c r="L6" s="360"/>
      <c r="M6" s="360"/>
      <c r="N6" s="360"/>
      <c r="O6" s="360"/>
      <c r="P6" s="360"/>
      <c r="Q6" s="361"/>
      <c r="R6" s="362"/>
      <c r="S6" s="362"/>
      <c r="T6" s="362"/>
      <c r="U6" s="363"/>
      <c r="W6" s="430" t="s">
        <v>1407</v>
      </c>
      <c r="X6" s="430"/>
      <c r="Y6" s="430"/>
      <c r="Z6" s="430"/>
      <c r="AA6" s="430"/>
      <c r="AB6" s="364"/>
      <c r="AC6" s="364"/>
      <c r="AD6" s="364"/>
      <c r="AE6" s="364"/>
      <c r="AF6" s="364"/>
      <c r="AG6" s="364"/>
    </row>
    <row r="7" spans="1:33" x14ac:dyDescent="0.25">
      <c r="B7" s="356"/>
      <c r="C7" s="21">
        <f>+E28+K28+Q28+W28+AC28+AI28+AN28+AU28</f>
        <v>41</v>
      </c>
      <c r="D7" s="365"/>
      <c r="E7" s="21" t="s">
        <v>1408</v>
      </c>
      <c r="U7" s="355"/>
      <c r="V7" s="366"/>
      <c r="W7" s="430"/>
      <c r="X7" s="430"/>
      <c r="Y7" s="430"/>
      <c r="Z7" s="430"/>
      <c r="AA7" s="430"/>
      <c r="AB7" s="364"/>
      <c r="AC7" s="364"/>
      <c r="AD7" s="364"/>
      <c r="AE7" s="364"/>
      <c r="AF7" s="364"/>
      <c r="AG7" s="364"/>
    </row>
    <row r="8" spans="1:33" x14ac:dyDescent="0.25">
      <c r="B8" s="356"/>
      <c r="C8" s="21">
        <f>+F28+L28+R28+X28+AD28+AJ28+AO28</f>
        <v>11</v>
      </c>
      <c r="D8" s="367"/>
      <c r="E8" s="21" t="s">
        <v>1409</v>
      </c>
      <c r="U8" s="355"/>
      <c r="V8" s="366"/>
      <c r="W8" s="430"/>
      <c r="X8" s="430"/>
      <c r="Y8" s="430"/>
      <c r="Z8" s="430"/>
      <c r="AA8" s="430"/>
      <c r="AB8" s="364"/>
      <c r="AC8" s="364"/>
      <c r="AD8" s="364"/>
      <c r="AE8" s="364"/>
      <c r="AF8" s="364"/>
      <c r="AG8" s="364"/>
    </row>
    <row r="9" spans="1:33" x14ac:dyDescent="0.25">
      <c r="B9" s="356"/>
      <c r="C9" s="21">
        <f>+AP28</f>
        <v>1</v>
      </c>
      <c r="D9" s="31" t="s">
        <v>1410</v>
      </c>
      <c r="E9" s="21" t="s">
        <v>1411</v>
      </c>
      <c r="U9" s="355"/>
      <c r="V9" s="366"/>
      <c r="W9" s="430"/>
      <c r="X9" s="430"/>
      <c r="Y9" s="430"/>
      <c r="Z9" s="430"/>
      <c r="AA9" s="430"/>
      <c r="AB9" s="364"/>
      <c r="AC9" s="364"/>
      <c r="AD9" s="364"/>
      <c r="AE9" s="364"/>
      <c r="AF9" s="364"/>
      <c r="AG9" s="364"/>
    </row>
    <row r="10" spans="1:33" x14ac:dyDescent="0.25">
      <c r="B10" s="356"/>
      <c r="C10" s="21">
        <v>257</v>
      </c>
      <c r="D10" s="368"/>
      <c r="E10" s="21" t="s">
        <v>1412</v>
      </c>
      <c r="U10" s="355"/>
      <c r="W10" s="430"/>
      <c r="X10" s="430"/>
      <c r="Y10" s="430"/>
      <c r="Z10" s="430"/>
      <c r="AA10" s="430"/>
    </row>
    <row r="11" spans="1:33" x14ac:dyDescent="0.25">
      <c r="B11" s="369"/>
      <c r="C11" s="370"/>
      <c r="D11" s="371"/>
      <c r="E11" s="370"/>
      <c r="F11" s="370"/>
      <c r="G11" s="370"/>
      <c r="H11" s="370"/>
      <c r="I11" s="370"/>
      <c r="J11" s="370"/>
      <c r="K11" s="370"/>
      <c r="L11" s="370"/>
      <c r="M11" s="370"/>
      <c r="N11" s="370"/>
      <c r="O11" s="370"/>
      <c r="P11" s="370"/>
      <c r="Q11" s="370"/>
      <c r="R11" s="370"/>
      <c r="S11" s="370"/>
      <c r="T11" s="370"/>
      <c r="U11" s="372"/>
    </row>
    <row r="13" spans="1:33" x14ac:dyDescent="0.25">
      <c r="B13" s="350" t="s">
        <v>232</v>
      </c>
      <c r="C13" s="351"/>
      <c r="D13" s="351"/>
      <c r="E13" s="352"/>
      <c r="F13" s="350" t="s">
        <v>194</v>
      </c>
      <c r="G13" s="351"/>
      <c r="H13" s="351"/>
      <c r="I13" s="352"/>
      <c r="J13" s="350" t="s">
        <v>189</v>
      </c>
      <c r="K13" s="351"/>
      <c r="L13" s="351"/>
      <c r="M13" s="352"/>
      <c r="N13" s="350" t="s">
        <v>219</v>
      </c>
      <c r="O13" s="351"/>
      <c r="P13" s="351"/>
      <c r="Q13" s="352"/>
      <c r="R13" s="350" t="s">
        <v>302</v>
      </c>
      <c r="S13" s="351"/>
      <c r="T13" s="351"/>
      <c r="U13" s="352"/>
      <c r="V13" s="350" t="s">
        <v>249</v>
      </c>
      <c r="W13" s="351"/>
      <c r="X13" s="351"/>
      <c r="Y13" s="352"/>
      <c r="Z13" s="350" t="s">
        <v>182</v>
      </c>
      <c r="AA13" s="351"/>
      <c r="AB13" s="352"/>
      <c r="AC13" s="350" t="s">
        <v>268</v>
      </c>
      <c r="AD13" s="351"/>
      <c r="AE13" s="351"/>
      <c r="AF13" s="352"/>
      <c r="AG13" s="21" t="s">
        <v>1412</v>
      </c>
    </row>
    <row r="14" spans="1:33" x14ac:dyDescent="0.25">
      <c r="A14" s="349" t="s">
        <v>1413</v>
      </c>
      <c r="B14" s="373"/>
      <c r="C14" s="374"/>
      <c r="D14" s="375"/>
      <c r="E14" s="376"/>
      <c r="F14" s="373"/>
      <c r="G14" s="374"/>
      <c r="H14" s="375"/>
      <c r="I14" s="376"/>
      <c r="J14" s="373"/>
      <c r="K14" s="374"/>
      <c r="L14" s="375"/>
      <c r="M14" s="376"/>
      <c r="N14" s="373"/>
      <c r="O14" s="374"/>
      <c r="P14" s="375"/>
      <c r="Q14" s="376"/>
      <c r="R14" s="373"/>
      <c r="S14" s="374"/>
      <c r="T14" s="375"/>
      <c r="U14" s="376"/>
      <c r="V14" s="373"/>
      <c r="W14" s="374"/>
      <c r="X14" s="375"/>
      <c r="Y14" s="376"/>
      <c r="Z14" s="377"/>
      <c r="AA14" s="375"/>
      <c r="AB14" s="376"/>
      <c r="AC14" s="373"/>
      <c r="AD14" s="374"/>
      <c r="AE14" s="375"/>
      <c r="AF14" s="376"/>
    </row>
    <row r="15" spans="1:33" s="382" customFormat="1" ht="27.6" customHeight="1" x14ac:dyDescent="0.25">
      <c r="A15" s="378" t="s">
        <v>1414</v>
      </c>
      <c r="B15" s="379">
        <v>7</v>
      </c>
      <c r="C15" s="379">
        <v>5</v>
      </c>
      <c r="D15" s="379">
        <v>23</v>
      </c>
      <c r="E15" s="380">
        <f>SUM(B15:D15)</f>
        <v>35</v>
      </c>
      <c r="F15" s="379">
        <v>3</v>
      </c>
      <c r="G15" s="379"/>
      <c r="H15" s="379">
        <v>3</v>
      </c>
      <c r="I15" s="380">
        <f>SUM(F15:H15)</f>
        <v>6</v>
      </c>
      <c r="J15" s="379">
        <v>15</v>
      </c>
      <c r="K15" s="379">
        <v>4</v>
      </c>
      <c r="L15" s="379">
        <v>18</v>
      </c>
      <c r="M15" s="380">
        <f>SUM(J15:L15)</f>
        <v>37</v>
      </c>
      <c r="N15" s="379">
        <v>5</v>
      </c>
      <c r="O15" s="379">
        <v>5</v>
      </c>
      <c r="P15" s="379">
        <v>9</v>
      </c>
      <c r="Q15" s="380">
        <f>SUM(N15:P15)</f>
        <v>19</v>
      </c>
      <c r="R15" s="379">
        <v>2</v>
      </c>
      <c r="S15" s="379"/>
      <c r="T15" s="379">
        <v>7</v>
      </c>
      <c r="U15" s="380">
        <f>SUM(R15:T15)</f>
        <v>9</v>
      </c>
      <c r="V15" s="379">
        <v>3</v>
      </c>
      <c r="W15" s="379"/>
      <c r="X15" s="379">
        <v>14</v>
      </c>
      <c r="Y15" s="380">
        <f>SUM(V15:X15)</f>
        <v>17</v>
      </c>
      <c r="Z15" s="379">
        <v>1</v>
      </c>
      <c r="AA15" s="379">
        <v>11</v>
      </c>
      <c r="AB15" s="380">
        <f>SUM(Z15:AA15)</f>
        <v>12</v>
      </c>
      <c r="AC15" s="379">
        <v>2</v>
      </c>
      <c r="AD15" s="379"/>
      <c r="AE15" s="379">
        <v>9</v>
      </c>
      <c r="AF15" s="380">
        <f>SUM(AC15:AE15)</f>
        <v>11</v>
      </c>
      <c r="AG15" s="381">
        <v>146</v>
      </c>
    </row>
    <row r="16" spans="1:33" s="382" customFormat="1" ht="27.6" customHeight="1" x14ac:dyDescent="0.25">
      <c r="A16" s="378" t="s">
        <v>1415</v>
      </c>
      <c r="B16" s="379">
        <v>1</v>
      </c>
      <c r="C16" s="379"/>
      <c r="D16" s="379"/>
      <c r="E16" s="380">
        <f t="shared" ref="E16:E19" si="0">SUM(B16:D16)</f>
        <v>1</v>
      </c>
      <c r="F16" s="379">
        <v>2</v>
      </c>
      <c r="G16" s="379">
        <v>2</v>
      </c>
      <c r="H16" s="379"/>
      <c r="I16" s="380">
        <f t="shared" ref="I16:I19" si="1">SUM(F16:H16)</f>
        <v>4</v>
      </c>
      <c r="J16" s="379"/>
      <c r="K16" s="379"/>
      <c r="L16" s="379"/>
      <c r="M16" s="380">
        <f t="shared" ref="M16:M19" si="2">SUM(J16:L16)</f>
        <v>0</v>
      </c>
      <c r="N16" s="379"/>
      <c r="O16" s="379"/>
      <c r="P16" s="379">
        <v>1</v>
      </c>
      <c r="Q16" s="380">
        <f t="shared" ref="Q16:Q19" si="3">SUM(N16:P16)</f>
        <v>1</v>
      </c>
      <c r="R16" s="379">
        <v>2</v>
      </c>
      <c r="S16" s="379"/>
      <c r="T16" s="379">
        <v>1</v>
      </c>
      <c r="U16" s="380">
        <f t="shared" ref="U16:U19" si="4">SUM(R16:T16)</f>
        <v>3</v>
      </c>
      <c r="V16" s="379"/>
      <c r="W16" s="379">
        <v>3</v>
      </c>
      <c r="X16" s="379"/>
      <c r="Y16" s="380">
        <f t="shared" ref="Y16:Y19" si="5">SUM(V16:X16)</f>
        <v>3</v>
      </c>
      <c r="Z16" s="379">
        <v>1</v>
      </c>
      <c r="AA16" s="379">
        <v>1</v>
      </c>
      <c r="AB16" s="380">
        <f t="shared" ref="AB16:AB19" si="6">SUM(Z16:AA16)</f>
        <v>2</v>
      </c>
      <c r="AC16" s="379">
        <v>2</v>
      </c>
      <c r="AD16" s="379"/>
      <c r="AE16" s="379">
        <v>1</v>
      </c>
      <c r="AF16" s="380">
        <f t="shared" ref="AF16:AF19" si="7">SUM(AC16:AE16)</f>
        <v>3</v>
      </c>
      <c r="AG16" s="381">
        <v>17</v>
      </c>
    </row>
    <row r="17" spans="1:49" s="382" customFormat="1" ht="27.6" customHeight="1" x14ac:dyDescent="0.25">
      <c r="A17" s="378" t="s">
        <v>1416</v>
      </c>
      <c r="B17" s="379">
        <v>1</v>
      </c>
      <c r="C17" s="379">
        <v>5</v>
      </c>
      <c r="D17" s="379"/>
      <c r="E17" s="380">
        <f t="shared" si="0"/>
        <v>6</v>
      </c>
      <c r="F17" s="379"/>
      <c r="G17" s="379"/>
      <c r="H17" s="379"/>
      <c r="I17" s="380">
        <f t="shared" si="1"/>
        <v>0</v>
      </c>
      <c r="J17" s="379"/>
      <c r="K17" s="379">
        <v>2</v>
      </c>
      <c r="L17" s="379"/>
      <c r="M17" s="380">
        <f t="shared" si="2"/>
        <v>2</v>
      </c>
      <c r="N17" s="379">
        <v>2</v>
      </c>
      <c r="O17" s="379">
        <v>2</v>
      </c>
      <c r="P17" s="379"/>
      <c r="Q17" s="380">
        <f t="shared" si="3"/>
        <v>4</v>
      </c>
      <c r="R17" s="379"/>
      <c r="S17" s="379">
        <v>3</v>
      </c>
      <c r="T17" s="379"/>
      <c r="U17" s="380">
        <f t="shared" si="4"/>
        <v>3</v>
      </c>
      <c r="V17" s="379"/>
      <c r="W17" s="379">
        <v>2</v>
      </c>
      <c r="X17" s="379"/>
      <c r="Y17" s="380">
        <f t="shared" si="5"/>
        <v>2</v>
      </c>
      <c r="Z17" s="379">
        <v>1</v>
      </c>
      <c r="AA17" s="379">
        <v>2</v>
      </c>
      <c r="AB17" s="380">
        <f t="shared" si="6"/>
        <v>3</v>
      </c>
      <c r="AC17" s="379">
        <v>1</v>
      </c>
      <c r="AD17" s="379">
        <v>1</v>
      </c>
      <c r="AE17" s="379"/>
      <c r="AF17" s="380">
        <f t="shared" si="7"/>
        <v>2</v>
      </c>
      <c r="AG17" s="381">
        <v>22</v>
      </c>
    </row>
    <row r="18" spans="1:49" s="382" customFormat="1" ht="27.6" customHeight="1" x14ac:dyDescent="0.25">
      <c r="A18" s="378" t="s">
        <v>1417</v>
      </c>
      <c r="B18" s="379">
        <v>2</v>
      </c>
      <c r="C18" s="379">
        <v>5</v>
      </c>
      <c r="D18" s="379"/>
      <c r="E18" s="380">
        <f t="shared" si="0"/>
        <v>7</v>
      </c>
      <c r="F18" s="379"/>
      <c r="G18" s="379">
        <v>4</v>
      </c>
      <c r="H18" s="379"/>
      <c r="I18" s="380">
        <f t="shared" si="1"/>
        <v>4</v>
      </c>
      <c r="J18" s="379"/>
      <c r="K18" s="379">
        <v>3</v>
      </c>
      <c r="L18" s="379"/>
      <c r="M18" s="380">
        <f t="shared" si="2"/>
        <v>3</v>
      </c>
      <c r="N18" s="379"/>
      <c r="O18" s="379">
        <v>3</v>
      </c>
      <c r="P18" s="379"/>
      <c r="Q18" s="380">
        <f t="shared" si="3"/>
        <v>3</v>
      </c>
      <c r="R18" s="379"/>
      <c r="S18" s="379">
        <v>1</v>
      </c>
      <c r="T18" s="379"/>
      <c r="U18" s="380">
        <f t="shared" si="4"/>
        <v>1</v>
      </c>
      <c r="V18" s="379"/>
      <c r="W18" s="379"/>
      <c r="X18" s="379"/>
      <c r="Y18" s="380">
        <f t="shared" si="5"/>
        <v>0</v>
      </c>
      <c r="Z18" s="379">
        <v>1</v>
      </c>
      <c r="AA18" s="379"/>
      <c r="AB18" s="380">
        <f t="shared" si="6"/>
        <v>1</v>
      </c>
      <c r="AC18" s="379"/>
      <c r="AD18" s="379"/>
      <c r="AE18" s="379"/>
      <c r="AF18" s="380">
        <f t="shared" si="7"/>
        <v>0</v>
      </c>
      <c r="AG18" s="381">
        <v>19</v>
      </c>
    </row>
    <row r="19" spans="1:49" s="382" customFormat="1" ht="27.6" customHeight="1" x14ac:dyDescent="0.25">
      <c r="A19" s="378" t="s">
        <v>1289</v>
      </c>
      <c r="B19" s="379">
        <v>11</v>
      </c>
      <c r="C19" s="379">
        <v>15</v>
      </c>
      <c r="D19" s="379">
        <v>23</v>
      </c>
      <c r="E19" s="383">
        <f t="shared" si="0"/>
        <v>49</v>
      </c>
      <c r="F19" s="379">
        <v>5</v>
      </c>
      <c r="G19" s="379">
        <v>6</v>
      </c>
      <c r="H19" s="379">
        <v>3</v>
      </c>
      <c r="I19" s="383">
        <f t="shared" si="1"/>
        <v>14</v>
      </c>
      <c r="J19" s="379">
        <v>15</v>
      </c>
      <c r="K19" s="379">
        <v>9</v>
      </c>
      <c r="L19" s="379">
        <v>18</v>
      </c>
      <c r="M19" s="383">
        <f t="shared" si="2"/>
        <v>42</v>
      </c>
      <c r="N19" s="379">
        <v>7</v>
      </c>
      <c r="O19" s="379">
        <v>10</v>
      </c>
      <c r="P19" s="379">
        <v>10</v>
      </c>
      <c r="Q19" s="383">
        <f t="shared" si="3"/>
        <v>27</v>
      </c>
      <c r="R19" s="379">
        <v>4</v>
      </c>
      <c r="S19" s="379">
        <v>4</v>
      </c>
      <c r="T19" s="379">
        <v>8</v>
      </c>
      <c r="U19" s="383">
        <f t="shared" si="4"/>
        <v>16</v>
      </c>
      <c r="V19" s="379">
        <v>3</v>
      </c>
      <c r="W19" s="379">
        <v>5</v>
      </c>
      <c r="X19" s="379">
        <v>14</v>
      </c>
      <c r="Y19" s="383">
        <f t="shared" si="5"/>
        <v>22</v>
      </c>
      <c r="Z19" s="379">
        <v>4</v>
      </c>
      <c r="AA19" s="379">
        <v>14</v>
      </c>
      <c r="AB19" s="383">
        <f t="shared" si="6"/>
        <v>18</v>
      </c>
      <c r="AC19" s="379">
        <v>5</v>
      </c>
      <c r="AD19" s="379">
        <v>1</v>
      </c>
      <c r="AE19" s="379">
        <v>10</v>
      </c>
      <c r="AF19" s="383">
        <f t="shared" si="7"/>
        <v>16</v>
      </c>
      <c r="AG19" s="381">
        <v>204</v>
      </c>
    </row>
    <row r="22" spans="1:49" x14ac:dyDescent="0.25">
      <c r="B22" s="350" t="s">
        <v>232</v>
      </c>
      <c r="C22" s="351"/>
      <c r="D22" s="351"/>
      <c r="E22" s="351"/>
      <c r="F22" s="351"/>
      <c r="G22" s="352"/>
      <c r="H22" s="350" t="s">
        <v>194</v>
      </c>
      <c r="I22" s="351"/>
      <c r="J22" s="351"/>
      <c r="K22" s="351"/>
      <c r="L22" s="351"/>
      <c r="M22" s="352"/>
      <c r="N22" s="350" t="s">
        <v>189</v>
      </c>
      <c r="O22" s="351"/>
      <c r="P22" s="351"/>
      <c r="Q22" s="351"/>
      <c r="R22" s="351"/>
      <c r="S22" s="352"/>
      <c r="T22" s="350" t="s">
        <v>219</v>
      </c>
      <c r="U22" s="351"/>
      <c r="V22" s="351"/>
      <c r="W22" s="351"/>
      <c r="X22" s="351"/>
      <c r="Y22" s="352"/>
      <c r="Z22" s="350" t="s">
        <v>302</v>
      </c>
      <c r="AA22" s="351"/>
      <c r="AB22" s="351"/>
      <c r="AC22" s="351"/>
      <c r="AD22" s="351"/>
      <c r="AE22" s="352"/>
      <c r="AF22" s="350" t="s">
        <v>249</v>
      </c>
      <c r="AG22" s="351"/>
      <c r="AH22" s="351"/>
      <c r="AI22" s="351"/>
      <c r="AJ22" s="351"/>
      <c r="AK22" s="352"/>
      <c r="AL22" s="350" t="s">
        <v>182</v>
      </c>
      <c r="AM22" s="351"/>
      <c r="AN22" s="351"/>
      <c r="AO22" s="351"/>
      <c r="AP22" s="351"/>
      <c r="AQ22" s="352"/>
      <c r="AR22" s="350" t="s">
        <v>268</v>
      </c>
      <c r="AS22" s="351"/>
      <c r="AT22" s="351"/>
      <c r="AU22" s="351"/>
      <c r="AV22" s="352"/>
      <c r="AW22" s="21" t="s">
        <v>1412</v>
      </c>
    </row>
    <row r="23" spans="1:49" ht="18.600000000000001" customHeight="1" x14ac:dyDescent="0.25">
      <c r="B23" s="384"/>
      <c r="C23" s="357"/>
      <c r="D23" s="375"/>
      <c r="E23" s="365"/>
      <c r="F23" s="367"/>
      <c r="G23" s="376"/>
      <c r="H23" s="384"/>
      <c r="I23" s="357"/>
      <c r="J23" s="375"/>
      <c r="K23" s="365"/>
      <c r="L23" s="367"/>
      <c r="M23" s="376"/>
      <c r="N23" s="373"/>
      <c r="O23" s="374"/>
      <c r="P23" s="375"/>
      <c r="Q23" s="385"/>
      <c r="R23" s="386"/>
      <c r="S23" s="376"/>
      <c r="T23" s="373"/>
      <c r="U23" s="374"/>
      <c r="V23" s="375"/>
      <c r="W23" s="385"/>
      <c r="X23" s="386"/>
      <c r="Y23" s="376"/>
      <c r="Z23" s="373"/>
      <c r="AA23" s="374"/>
      <c r="AB23" s="375"/>
      <c r="AC23" s="385"/>
      <c r="AD23" s="386"/>
      <c r="AE23" s="376"/>
      <c r="AF23" s="373"/>
      <c r="AG23" s="374"/>
      <c r="AH23" s="375"/>
      <c r="AI23" s="385"/>
      <c r="AJ23" s="386"/>
      <c r="AK23" s="376"/>
      <c r="AL23" s="374"/>
      <c r="AM23" s="375"/>
      <c r="AN23" s="385"/>
      <c r="AO23" s="386"/>
      <c r="AP23" s="387" t="s">
        <v>1410</v>
      </c>
      <c r="AQ23" s="376"/>
      <c r="AR23" s="373"/>
      <c r="AS23" s="374"/>
      <c r="AT23" s="375"/>
      <c r="AU23" s="385"/>
      <c r="AV23" s="376"/>
    </row>
    <row r="24" spans="1:49" s="382" customFormat="1" ht="27.6" customHeight="1" x14ac:dyDescent="0.25">
      <c r="A24" s="388" t="s">
        <v>1414</v>
      </c>
      <c r="B24" s="379">
        <v>7</v>
      </c>
      <c r="C24" s="379">
        <v>5</v>
      </c>
      <c r="D24" s="379">
        <v>23</v>
      </c>
      <c r="E24" s="379">
        <f>8+6</f>
        <v>14</v>
      </c>
      <c r="F24" s="379">
        <v>1</v>
      </c>
      <c r="G24" s="380">
        <f>SUM(B24:F24)</f>
        <v>50</v>
      </c>
      <c r="H24" s="379">
        <v>3</v>
      </c>
      <c r="I24" s="379"/>
      <c r="J24" s="379">
        <v>3</v>
      </c>
      <c r="K24" s="379"/>
      <c r="L24" s="379">
        <v>1</v>
      </c>
      <c r="M24" s="380">
        <f>SUM(H24:L24)</f>
        <v>7</v>
      </c>
      <c r="N24" s="379">
        <v>15</v>
      </c>
      <c r="O24" s="379">
        <v>4</v>
      </c>
      <c r="P24" s="379">
        <v>18</v>
      </c>
      <c r="Q24" s="379">
        <v>4</v>
      </c>
      <c r="R24" s="379">
        <v>2</v>
      </c>
      <c r="S24" s="380">
        <f>SUM(N24:R24)</f>
        <v>43</v>
      </c>
      <c r="T24" s="379">
        <v>5</v>
      </c>
      <c r="U24" s="379">
        <v>5</v>
      </c>
      <c r="V24" s="379">
        <v>9</v>
      </c>
      <c r="W24" s="379">
        <v>4</v>
      </c>
      <c r="X24" s="379"/>
      <c r="Y24" s="380">
        <f>SUM(T24:X24)</f>
        <v>23</v>
      </c>
      <c r="Z24" s="379">
        <v>2</v>
      </c>
      <c r="AA24" s="379"/>
      <c r="AB24" s="379">
        <v>7</v>
      </c>
      <c r="AC24" s="379"/>
      <c r="AD24" s="379"/>
      <c r="AE24" s="380">
        <f>SUM(Z24:AD24)</f>
        <v>9</v>
      </c>
      <c r="AF24" s="379">
        <v>3</v>
      </c>
      <c r="AG24" s="379"/>
      <c r="AH24" s="379">
        <v>14</v>
      </c>
      <c r="AI24" s="379">
        <v>1</v>
      </c>
      <c r="AJ24" s="379"/>
      <c r="AK24" s="380">
        <f>SUM(AF24:AJ24)</f>
        <v>18</v>
      </c>
      <c r="AL24" s="379">
        <v>1</v>
      </c>
      <c r="AM24" s="379">
        <v>11</v>
      </c>
      <c r="AN24" s="379">
        <v>1</v>
      </c>
      <c r="AO24" s="379"/>
      <c r="AP24" s="379"/>
      <c r="AQ24" s="380">
        <f>SUM(AL24:AO24)</f>
        <v>13</v>
      </c>
      <c r="AR24" s="379">
        <v>2</v>
      </c>
      <c r="AS24" s="379"/>
      <c r="AT24" s="379">
        <v>9</v>
      </c>
      <c r="AU24" s="379">
        <v>4</v>
      </c>
      <c r="AV24" s="380">
        <f>SUM(AR24:AU24)</f>
        <v>15</v>
      </c>
      <c r="AW24" s="381">
        <v>177</v>
      </c>
    </row>
    <row r="25" spans="1:49" s="382" customFormat="1" ht="27.6" customHeight="1" x14ac:dyDescent="0.25">
      <c r="A25" s="388" t="s">
        <v>1415</v>
      </c>
      <c r="B25" s="379">
        <v>1</v>
      </c>
      <c r="C25" s="379"/>
      <c r="D25" s="379"/>
      <c r="E25" s="379"/>
      <c r="F25" s="379">
        <v>1</v>
      </c>
      <c r="G25" s="380">
        <f>SUM(B25:F25)</f>
        <v>2</v>
      </c>
      <c r="H25" s="379">
        <v>2</v>
      </c>
      <c r="I25" s="379">
        <v>2</v>
      </c>
      <c r="J25" s="379"/>
      <c r="K25" s="379"/>
      <c r="L25" s="379">
        <v>1</v>
      </c>
      <c r="M25" s="380">
        <f>SUM(H25:L25)</f>
        <v>5</v>
      </c>
      <c r="N25" s="379"/>
      <c r="O25" s="379"/>
      <c r="P25" s="379"/>
      <c r="Q25" s="379"/>
      <c r="R25" s="379"/>
      <c r="S25" s="380">
        <f>SUM(N25:R25)</f>
        <v>0</v>
      </c>
      <c r="T25" s="379"/>
      <c r="U25" s="379"/>
      <c r="V25" s="379">
        <v>1</v>
      </c>
      <c r="W25" s="379"/>
      <c r="X25" s="379"/>
      <c r="Y25" s="380">
        <f>SUM(T25:X25)</f>
        <v>1</v>
      </c>
      <c r="Z25" s="379">
        <v>2</v>
      </c>
      <c r="AA25" s="379"/>
      <c r="AB25" s="379">
        <v>1</v>
      </c>
      <c r="AC25" s="379">
        <v>1</v>
      </c>
      <c r="AD25" s="379">
        <v>1</v>
      </c>
      <c r="AE25" s="380">
        <f>SUM(Z25:AD25)</f>
        <v>5</v>
      </c>
      <c r="AF25" s="379"/>
      <c r="AG25" s="379">
        <v>3</v>
      </c>
      <c r="AH25" s="379"/>
      <c r="AI25" s="379">
        <v>1</v>
      </c>
      <c r="AJ25" s="379"/>
      <c r="AK25" s="380">
        <f>SUM(AF25:AJ25)</f>
        <v>4</v>
      </c>
      <c r="AL25" s="379">
        <v>1</v>
      </c>
      <c r="AM25" s="379">
        <v>1</v>
      </c>
      <c r="AN25" s="379"/>
      <c r="AO25" s="379"/>
      <c r="AP25" s="379">
        <v>1</v>
      </c>
      <c r="AQ25" s="380">
        <f>SUM(AL25:AO25)</f>
        <v>2</v>
      </c>
      <c r="AR25" s="379">
        <v>2</v>
      </c>
      <c r="AS25" s="379"/>
      <c r="AT25" s="379">
        <v>1</v>
      </c>
      <c r="AU25" s="379">
        <v>1</v>
      </c>
      <c r="AV25" s="380">
        <f>SUM(AR25:AU25)</f>
        <v>4</v>
      </c>
      <c r="AW25" s="381">
        <v>24</v>
      </c>
    </row>
    <row r="26" spans="1:49" s="382" customFormat="1" ht="27.6" customHeight="1" x14ac:dyDescent="0.25">
      <c r="A26" s="388" t="s">
        <v>1416</v>
      </c>
      <c r="B26" s="379">
        <v>1</v>
      </c>
      <c r="C26" s="379">
        <v>5</v>
      </c>
      <c r="D26" s="379"/>
      <c r="E26" s="379">
        <v>1</v>
      </c>
      <c r="F26" s="379"/>
      <c r="G26" s="380">
        <f>SUM(B26:F26)</f>
        <v>7</v>
      </c>
      <c r="H26" s="379"/>
      <c r="I26" s="379"/>
      <c r="J26" s="379"/>
      <c r="K26" s="379">
        <v>1</v>
      </c>
      <c r="L26" s="379"/>
      <c r="M26" s="380">
        <f>SUM(H26:L26)</f>
        <v>1</v>
      </c>
      <c r="N26" s="379"/>
      <c r="O26" s="379">
        <v>2</v>
      </c>
      <c r="P26" s="379"/>
      <c r="Q26" s="379"/>
      <c r="R26" s="379"/>
      <c r="S26" s="380">
        <f>SUM(N26:R26)</f>
        <v>2</v>
      </c>
      <c r="T26" s="379">
        <v>2</v>
      </c>
      <c r="U26" s="379">
        <v>2</v>
      </c>
      <c r="V26" s="379"/>
      <c r="W26" s="379"/>
      <c r="X26" s="379">
        <v>1</v>
      </c>
      <c r="Y26" s="380">
        <f>SUM(T26:X26)</f>
        <v>5</v>
      </c>
      <c r="Z26" s="379"/>
      <c r="AA26" s="379">
        <v>3</v>
      </c>
      <c r="AB26" s="379"/>
      <c r="AC26" s="379"/>
      <c r="AD26" s="379"/>
      <c r="AE26" s="380">
        <f>SUM(Z26:AD26)</f>
        <v>3</v>
      </c>
      <c r="AF26" s="379"/>
      <c r="AG26" s="379">
        <v>2</v>
      </c>
      <c r="AH26" s="379"/>
      <c r="AI26" s="379">
        <v>1</v>
      </c>
      <c r="AJ26" s="379">
        <v>1</v>
      </c>
      <c r="AK26" s="380">
        <f>SUM(AF26:AJ26)</f>
        <v>4</v>
      </c>
      <c r="AL26" s="379">
        <v>1</v>
      </c>
      <c r="AM26" s="379">
        <v>2</v>
      </c>
      <c r="AN26" s="379"/>
      <c r="AO26" s="379">
        <v>1</v>
      </c>
      <c r="AP26" s="379"/>
      <c r="AQ26" s="380">
        <f>SUM(AL26:AO26)</f>
        <v>4</v>
      </c>
      <c r="AR26" s="379">
        <v>1</v>
      </c>
      <c r="AS26" s="379">
        <v>1</v>
      </c>
      <c r="AT26" s="379"/>
      <c r="AU26" s="379"/>
      <c r="AV26" s="380">
        <f>SUM(AR26:AU26)</f>
        <v>2</v>
      </c>
      <c r="AW26" s="381">
        <v>29</v>
      </c>
    </row>
    <row r="27" spans="1:49" s="382" customFormat="1" ht="27.6" customHeight="1" x14ac:dyDescent="0.25">
      <c r="A27" s="388" t="s">
        <v>1417</v>
      </c>
      <c r="B27" s="379">
        <v>2</v>
      </c>
      <c r="C27" s="379">
        <v>5</v>
      </c>
      <c r="D27" s="379"/>
      <c r="E27" s="379">
        <v>5</v>
      </c>
      <c r="F27" s="379"/>
      <c r="G27" s="380">
        <f>SUM(B27:F27)</f>
        <v>12</v>
      </c>
      <c r="H27" s="379"/>
      <c r="I27" s="379">
        <v>4</v>
      </c>
      <c r="J27" s="379"/>
      <c r="K27" s="379"/>
      <c r="L27" s="379"/>
      <c r="M27" s="380">
        <f>SUM(H27:L27)</f>
        <v>4</v>
      </c>
      <c r="N27" s="379"/>
      <c r="O27" s="379">
        <v>3</v>
      </c>
      <c r="P27" s="379"/>
      <c r="Q27" s="379">
        <v>1</v>
      </c>
      <c r="R27" s="379">
        <v>1</v>
      </c>
      <c r="S27" s="380">
        <f>SUM(N27:R27)</f>
        <v>5</v>
      </c>
      <c r="T27" s="379"/>
      <c r="U27" s="379">
        <v>3</v>
      </c>
      <c r="V27" s="379"/>
      <c r="W27" s="379"/>
      <c r="X27" s="379"/>
      <c r="Y27" s="380">
        <f>SUM(T27:X27)</f>
        <v>3</v>
      </c>
      <c r="Z27" s="379"/>
      <c r="AA27" s="379">
        <v>1</v>
      </c>
      <c r="AB27" s="379"/>
      <c r="AC27" s="379"/>
      <c r="AD27" s="379"/>
      <c r="AE27" s="380">
        <f>SUM(Z27:AD27)</f>
        <v>1</v>
      </c>
      <c r="AF27" s="379"/>
      <c r="AG27" s="379"/>
      <c r="AH27" s="379"/>
      <c r="AI27" s="379"/>
      <c r="AJ27" s="379"/>
      <c r="AK27" s="380">
        <f>SUM(AF27:AJ27)</f>
        <v>0</v>
      </c>
      <c r="AL27" s="379">
        <v>1</v>
      </c>
      <c r="AM27" s="379"/>
      <c r="AN27" s="379">
        <v>1</v>
      </c>
      <c r="AO27" s="379"/>
      <c r="AP27" s="379"/>
      <c r="AQ27" s="380">
        <f>SUM(AL27:AO27)</f>
        <v>2</v>
      </c>
      <c r="AR27" s="379"/>
      <c r="AS27" s="379"/>
      <c r="AT27" s="379"/>
      <c r="AU27" s="379"/>
      <c r="AV27" s="380">
        <f>SUM(AR27:AU27)</f>
        <v>0</v>
      </c>
      <c r="AW27" s="381">
        <v>27</v>
      </c>
    </row>
    <row r="28" spans="1:49" s="382" customFormat="1" ht="27.6" customHeight="1" x14ac:dyDescent="0.25">
      <c r="A28" s="388" t="s">
        <v>1289</v>
      </c>
      <c r="B28" s="379">
        <v>11</v>
      </c>
      <c r="C28" s="379">
        <v>15</v>
      </c>
      <c r="D28" s="379">
        <v>23</v>
      </c>
      <c r="E28" s="379">
        <v>20</v>
      </c>
      <c r="F28" s="379">
        <v>2</v>
      </c>
      <c r="G28" s="383">
        <f>SUM(B28:F28)</f>
        <v>71</v>
      </c>
      <c r="H28" s="379">
        <v>5</v>
      </c>
      <c r="I28" s="379">
        <v>6</v>
      </c>
      <c r="J28" s="379">
        <v>3</v>
      </c>
      <c r="K28" s="379">
        <v>1</v>
      </c>
      <c r="L28" s="379">
        <v>2</v>
      </c>
      <c r="M28" s="383">
        <f>SUM(H28:L28)</f>
        <v>17</v>
      </c>
      <c r="N28" s="379">
        <v>15</v>
      </c>
      <c r="O28" s="379">
        <v>9</v>
      </c>
      <c r="P28" s="379">
        <v>18</v>
      </c>
      <c r="Q28" s="379">
        <v>5</v>
      </c>
      <c r="R28" s="379">
        <v>3</v>
      </c>
      <c r="S28" s="383">
        <f>SUM(N28:R28)</f>
        <v>50</v>
      </c>
      <c r="T28" s="379">
        <v>7</v>
      </c>
      <c r="U28" s="379">
        <v>10</v>
      </c>
      <c r="V28" s="379">
        <v>10</v>
      </c>
      <c r="W28" s="379">
        <v>4</v>
      </c>
      <c r="X28" s="379">
        <v>1</v>
      </c>
      <c r="Y28" s="383">
        <f>SUM(T28:X28)</f>
        <v>32</v>
      </c>
      <c r="Z28" s="379">
        <v>4</v>
      </c>
      <c r="AA28" s="379">
        <v>4</v>
      </c>
      <c r="AB28" s="379">
        <v>8</v>
      </c>
      <c r="AC28" s="379">
        <v>1</v>
      </c>
      <c r="AD28" s="379">
        <v>1</v>
      </c>
      <c r="AE28" s="383">
        <f>SUM(Z28:AD28)</f>
        <v>18</v>
      </c>
      <c r="AF28" s="379">
        <v>3</v>
      </c>
      <c r="AG28" s="379">
        <v>5</v>
      </c>
      <c r="AH28" s="379">
        <v>14</v>
      </c>
      <c r="AI28" s="379">
        <v>3</v>
      </c>
      <c r="AJ28" s="379">
        <v>1</v>
      </c>
      <c r="AK28" s="383">
        <f>SUM(AF28:AJ28)</f>
        <v>26</v>
      </c>
      <c r="AL28" s="379">
        <v>4</v>
      </c>
      <c r="AM28" s="379">
        <v>14</v>
      </c>
      <c r="AN28" s="379">
        <v>2</v>
      </c>
      <c r="AO28" s="379">
        <v>1</v>
      </c>
      <c r="AP28" s="379">
        <v>1</v>
      </c>
      <c r="AQ28" s="383">
        <f>SUM(AL28:AO28)</f>
        <v>21</v>
      </c>
      <c r="AR28" s="379">
        <v>5</v>
      </c>
      <c r="AS28" s="379">
        <v>1</v>
      </c>
      <c r="AT28" s="379">
        <v>10</v>
      </c>
      <c r="AU28" s="379">
        <v>5</v>
      </c>
      <c r="AV28" s="383">
        <f>SUM(AR28:AU28)</f>
        <v>21</v>
      </c>
      <c r="AW28" s="381">
        <v>257</v>
      </c>
    </row>
  </sheetData>
  <mergeCells count="1">
    <mergeCell ref="W6:AA10"/>
  </mergeCells>
  <pageMargins left="0.25" right="0.25" top="0.75" bottom="0.75" header="0.3" footer="0.3"/>
  <pageSetup scale="62"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0AD3-1613-40A6-BE5B-684681836B92}">
  <sheetPr filterMode="1">
    <pageSetUpPr fitToPage="1"/>
  </sheetPr>
  <dimension ref="A1:J70"/>
  <sheetViews>
    <sheetView showGridLines="0" topLeftCell="B1" workbookViewId="0">
      <pane ySplit="1" topLeftCell="A2" activePane="bottomLeft" state="frozen"/>
      <selection activeCell="B1" sqref="B1"/>
      <selection pane="bottomLeft" activeCell="B2" sqref="A2:XFD2"/>
    </sheetView>
  </sheetViews>
  <sheetFormatPr baseColWidth="10" defaultColWidth="10.85546875" defaultRowHeight="15" customHeight="1" x14ac:dyDescent="0.25"/>
  <cols>
    <col min="1" max="1" width="13.42578125" bestFit="1" customWidth="1"/>
    <col min="2" max="2" width="11.85546875" style="300" bestFit="1" customWidth="1"/>
    <col min="3" max="3" width="9.85546875" style="428" bestFit="1" customWidth="1"/>
    <col min="4" max="4" width="35.28515625" customWidth="1"/>
    <col min="5" max="5" width="38.140625" customWidth="1"/>
    <col min="6" max="6" width="12.5703125" bestFit="1" customWidth="1"/>
    <col min="9" max="9" width="16.42578125" customWidth="1"/>
    <col min="10" max="10" width="11.140625" customWidth="1"/>
    <col min="11" max="11" width="15.7109375" customWidth="1"/>
  </cols>
  <sheetData>
    <row r="1" spans="1:10" ht="45" x14ac:dyDescent="0.25">
      <c r="A1" s="280" t="s">
        <v>173</v>
      </c>
      <c r="B1" s="281" t="s">
        <v>1290</v>
      </c>
      <c r="C1" s="281" t="s">
        <v>1291</v>
      </c>
      <c r="D1" s="280" t="s">
        <v>1292</v>
      </c>
      <c r="E1" s="280" t="s">
        <v>1293</v>
      </c>
      <c r="F1" s="282" t="s">
        <v>1294</v>
      </c>
      <c r="H1" s="283" t="s">
        <v>1295</v>
      </c>
      <c r="I1" s="283" t="s">
        <v>1296</v>
      </c>
      <c r="J1" s="284" t="s">
        <v>1297</v>
      </c>
    </row>
    <row r="2" spans="1:10" ht="15" customHeight="1" x14ac:dyDescent="0.25">
      <c r="A2" s="285" t="s">
        <v>302</v>
      </c>
      <c r="B2" s="286">
        <v>2019</v>
      </c>
      <c r="C2" s="287" t="s">
        <v>1298</v>
      </c>
      <c r="D2" s="288" t="s">
        <v>1299</v>
      </c>
      <c r="E2" s="289" t="s">
        <v>1300</v>
      </c>
      <c r="F2" s="290" t="s">
        <v>1301</v>
      </c>
      <c r="H2" s="346">
        <v>5</v>
      </c>
      <c r="I2" s="291" t="s">
        <v>1396</v>
      </c>
      <c r="J2" s="347">
        <v>16</v>
      </c>
    </row>
    <row r="3" spans="1:10" ht="15" customHeight="1" x14ac:dyDescent="0.25">
      <c r="A3" s="292" t="s">
        <v>1302</v>
      </c>
      <c r="B3" s="286">
        <v>2019</v>
      </c>
      <c r="C3" s="287" t="s">
        <v>1298</v>
      </c>
      <c r="D3" s="288" t="s">
        <v>1303</v>
      </c>
      <c r="E3" s="293" t="s">
        <v>1300</v>
      </c>
      <c r="F3" s="290" t="s">
        <v>1301</v>
      </c>
      <c r="H3" s="342">
        <v>18</v>
      </c>
      <c r="I3" s="343" t="s">
        <v>1301</v>
      </c>
      <c r="J3" s="344">
        <v>30</v>
      </c>
    </row>
    <row r="4" spans="1:10" ht="15" customHeight="1" x14ac:dyDescent="0.25">
      <c r="A4" s="294" t="s">
        <v>1305</v>
      </c>
      <c r="B4" s="286">
        <v>2019</v>
      </c>
      <c r="C4" s="287" t="s">
        <v>1298</v>
      </c>
      <c r="D4" s="295" t="s">
        <v>1306</v>
      </c>
      <c r="E4" s="296" t="s">
        <v>1307</v>
      </c>
      <c r="F4" s="290" t="s">
        <v>1301</v>
      </c>
      <c r="H4" s="342">
        <v>22</v>
      </c>
      <c r="I4" s="343" t="s">
        <v>1304</v>
      </c>
      <c r="J4" s="344">
        <v>61</v>
      </c>
    </row>
    <row r="5" spans="1:10" ht="15" customHeight="1" x14ac:dyDescent="0.25">
      <c r="A5" s="292" t="s">
        <v>1302</v>
      </c>
      <c r="B5" s="297">
        <v>2020</v>
      </c>
      <c r="C5" s="298" t="s">
        <v>1309</v>
      </c>
      <c r="D5" s="299" t="s">
        <v>1310</v>
      </c>
      <c r="E5" s="293" t="s">
        <v>1300</v>
      </c>
      <c r="F5" s="290" t="s">
        <v>1301</v>
      </c>
      <c r="H5" s="342">
        <v>18</v>
      </c>
      <c r="I5" s="344" t="s">
        <v>1308</v>
      </c>
      <c r="J5" s="344">
        <v>54</v>
      </c>
    </row>
    <row r="6" spans="1:10" ht="15" customHeight="1" x14ac:dyDescent="0.25">
      <c r="A6" s="301" t="s">
        <v>1312</v>
      </c>
      <c r="B6" s="297">
        <v>2020</v>
      </c>
      <c r="C6" s="302" t="s">
        <v>1313</v>
      </c>
      <c r="D6" s="303" t="s">
        <v>1314</v>
      </c>
      <c r="E6" s="304" t="s">
        <v>1315</v>
      </c>
      <c r="F6" s="290" t="s">
        <v>1301</v>
      </c>
      <c r="I6" s="300" t="s">
        <v>1311</v>
      </c>
      <c r="J6" s="345">
        <f>SUBTOTAL(9,J3:J5)</f>
        <v>145</v>
      </c>
    </row>
    <row r="7" spans="1:10" ht="15" customHeight="1" x14ac:dyDescent="0.25">
      <c r="A7" s="285" t="s">
        <v>302</v>
      </c>
      <c r="B7" s="297">
        <v>2020</v>
      </c>
      <c r="C7" s="302" t="s">
        <v>1313</v>
      </c>
      <c r="D7" s="305" t="s">
        <v>1316</v>
      </c>
      <c r="E7" s="289" t="s">
        <v>1300</v>
      </c>
      <c r="F7" s="290" t="s">
        <v>1301</v>
      </c>
      <c r="J7" s="300"/>
    </row>
    <row r="8" spans="1:10" ht="15" customHeight="1" x14ac:dyDescent="0.25">
      <c r="A8" s="301" t="s">
        <v>1312</v>
      </c>
      <c r="B8" s="297">
        <v>2020</v>
      </c>
      <c r="C8" s="287" t="s">
        <v>1298</v>
      </c>
      <c r="D8" s="295" t="s">
        <v>1318</v>
      </c>
      <c r="E8" s="304" t="s">
        <v>1319</v>
      </c>
      <c r="F8" s="290" t="s">
        <v>1301</v>
      </c>
      <c r="I8" s="306" t="s">
        <v>1317</v>
      </c>
      <c r="J8" s="307">
        <v>113</v>
      </c>
    </row>
    <row r="9" spans="1:10" ht="15" customHeight="1" x14ac:dyDescent="0.25">
      <c r="A9" s="301" t="s">
        <v>1312</v>
      </c>
      <c r="B9" s="297">
        <v>2020</v>
      </c>
      <c r="C9" s="287" t="s">
        <v>1298</v>
      </c>
      <c r="D9" s="295" t="s">
        <v>1320</v>
      </c>
      <c r="E9" s="304" t="s">
        <v>1315</v>
      </c>
      <c r="F9" s="290" t="s">
        <v>1301</v>
      </c>
      <c r="J9" s="300">
        <f>+J8-J6</f>
        <v>-32</v>
      </c>
    </row>
    <row r="10" spans="1:10" ht="15" customHeight="1" x14ac:dyDescent="0.25">
      <c r="A10" s="308" t="s">
        <v>1322</v>
      </c>
      <c r="B10" s="297">
        <v>2020</v>
      </c>
      <c r="C10" s="287" t="s">
        <v>1298</v>
      </c>
      <c r="D10" s="295" t="s">
        <v>1323</v>
      </c>
      <c r="E10" s="304" t="s">
        <v>1319</v>
      </c>
      <c r="F10" s="290" t="s">
        <v>1301</v>
      </c>
      <c r="H10" t="s">
        <v>1321</v>
      </c>
    </row>
    <row r="11" spans="1:10" ht="15" customHeight="1" x14ac:dyDescent="0.25">
      <c r="A11" s="309" t="s">
        <v>1324</v>
      </c>
      <c r="B11" s="297">
        <v>2020</v>
      </c>
      <c r="C11" s="310" t="s">
        <v>1298</v>
      </c>
      <c r="D11" s="311" t="s">
        <v>1325</v>
      </c>
      <c r="E11" s="296" t="s">
        <v>1307</v>
      </c>
      <c r="F11" s="290" t="s">
        <v>1301</v>
      </c>
    </row>
    <row r="12" spans="1:10" ht="15" customHeight="1" x14ac:dyDescent="0.25">
      <c r="A12" s="309" t="s">
        <v>1324</v>
      </c>
      <c r="B12" s="297">
        <v>2020</v>
      </c>
      <c r="C12" s="310" t="s">
        <v>1298</v>
      </c>
      <c r="D12" s="311" t="s">
        <v>1326</v>
      </c>
      <c r="E12" s="296" t="s">
        <v>1307</v>
      </c>
      <c r="F12" s="290" t="s">
        <v>1301</v>
      </c>
    </row>
    <row r="13" spans="1:10" ht="15" customHeight="1" x14ac:dyDescent="0.25">
      <c r="A13" s="309" t="s">
        <v>1324</v>
      </c>
      <c r="B13" s="297">
        <v>2020</v>
      </c>
      <c r="C13" s="310" t="s">
        <v>1298</v>
      </c>
      <c r="D13" s="311" t="s">
        <v>1327</v>
      </c>
      <c r="E13" s="296" t="s">
        <v>1307</v>
      </c>
      <c r="F13" s="290" t="s">
        <v>1301</v>
      </c>
    </row>
    <row r="14" spans="1:10" ht="15" customHeight="1" x14ac:dyDescent="0.25">
      <c r="A14" s="309" t="s">
        <v>1324</v>
      </c>
      <c r="B14" s="297">
        <v>2020</v>
      </c>
      <c r="C14" s="310" t="s">
        <v>1298</v>
      </c>
      <c r="D14" s="312" t="s">
        <v>1329</v>
      </c>
      <c r="E14" s="289" t="s">
        <v>1300</v>
      </c>
      <c r="F14" s="290" t="s">
        <v>1301</v>
      </c>
      <c r="H14" t="s">
        <v>1328</v>
      </c>
    </row>
    <row r="15" spans="1:10" ht="15" customHeight="1" x14ac:dyDescent="0.25">
      <c r="A15" s="309" t="s">
        <v>1324</v>
      </c>
      <c r="B15" s="297">
        <v>2020</v>
      </c>
      <c r="C15" s="287" t="s">
        <v>1298</v>
      </c>
      <c r="D15" s="295" t="s">
        <v>1331</v>
      </c>
      <c r="E15" s="304" t="s">
        <v>1332</v>
      </c>
      <c r="F15" s="290" t="s">
        <v>1301</v>
      </c>
      <c r="H15" t="s">
        <v>1330</v>
      </c>
    </row>
    <row r="16" spans="1:10" ht="15" customHeight="1" x14ac:dyDescent="0.25">
      <c r="A16" s="285" t="s">
        <v>302</v>
      </c>
      <c r="B16" s="297">
        <v>2020</v>
      </c>
      <c r="C16" s="287" t="s">
        <v>1298</v>
      </c>
      <c r="D16" s="288" t="s">
        <v>1333</v>
      </c>
      <c r="E16" s="289" t="s">
        <v>1300</v>
      </c>
      <c r="F16" s="290" t="s">
        <v>1301</v>
      </c>
    </row>
    <row r="17" spans="1:6" ht="15" customHeight="1" x14ac:dyDescent="0.25">
      <c r="A17" s="285" t="s">
        <v>302</v>
      </c>
      <c r="B17" s="297">
        <v>2020</v>
      </c>
      <c r="C17" s="287" t="s">
        <v>1298</v>
      </c>
      <c r="D17" s="295" t="s">
        <v>1334</v>
      </c>
      <c r="E17" s="296" t="s">
        <v>1307</v>
      </c>
      <c r="F17" s="290" t="s">
        <v>1301</v>
      </c>
    </row>
    <row r="18" spans="1:6" ht="15" customHeight="1" x14ac:dyDescent="0.25">
      <c r="A18" s="313" t="s">
        <v>268</v>
      </c>
      <c r="B18" s="297">
        <v>2020</v>
      </c>
      <c r="C18" s="310" t="s">
        <v>1298</v>
      </c>
      <c r="D18" s="311" t="s">
        <v>1335</v>
      </c>
      <c r="E18" s="296" t="s">
        <v>1307</v>
      </c>
      <c r="F18" s="290" t="s">
        <v>1301</v>
      </c>
    </row>
    <row r="19" spans="1:6" ht="15" customHeight="1" x14ac:dyDescent="0.25">
      <c r="A19" s="313" t="s">
        <v>268</v>
      </c>
      <c r="B19" s="297">
        <v>2020</v>
      </c>
      <c r="C19" s="310" t="s">
        <v>1298</v>
      </c>
      <c r="D19" s="311" t="s">
        <v>1336</v>
      </c>
      <c r="E19" s="296" t="s">
        <v>1307</v>
      </c>
      <c r="F19" s="290" t="s">
        <v>1301</v>
      </c>
    </row>
    <row r="20" spans="1:6" ht="15" customHeight="1" x14ac:dyDescent="0.25">
      <c r="A20" s="308" t="s">
        <v>1322</v>
      </c>
      <c r="B20" s="297">
        <v>2020</v>
      </c>
      <c r="C20" s="314" t="s">
        <v>1309</v>
      </c>
      <c r="D20" s="315" t="s">
        <v>1337</v>
      </c>
      <c r="E20" s="289" t="s">
        <v>1300</v>
      </c>
      <c r="F20" s="290" t="s">
        <v>1304</v>
      </c>
    </row>
    <row r="21" spans="1:6" ht="15" customHeight="1" x14ac:dyDescent="0.25">
      <c r="A21" s="308" t="s">
        <v>1322</v>
      </c>
      <c r="B21" s="297">
        <v>2020</v>
      </c>
      <c r="C21" s="314" t="s">
        <v>1309</v>
      </c>
      <c r="D21" s="316" t="s">
        <v>1338</v>
      </c>
      <c r="E21" s="296" t="s">
        <v>1307</v>
      </c>
      <c r="F21" s="290" t="s">
        <v>1304</v>
      </c>
    </row>
    <row r="22" spans="1:6" ht="15" customHeight="1" x14ac:dyDescent="0.25">
      <c r="A22" s="292" t="s">
        <v>1302</v>
      </c>
      <c r="B22" s="297">
        <v>2020</v>
      </c>
      <c r="C22" s="298" t="s">
        <v>1309</v>
      </c>
      <c r="D22" s="317" t="s">
        <v>1339</v>
      </c>
      <c r="E22" s="296" t="s">
        <v>1307</v>
      </c>
      <c r="F22" s="290" t="s">
        <v>1304</v>
      </c>
    </row>
    <row r="23" spans="1:6" ht="15" customHeight="1" x14ac:dyDescent="0.25">
      <c r="A23" s="294" t="s">
        <v>1305</v>
      </c>
      <c r="B23" s="297">
        <v>2020</v>
      </c>
      <c r="C23" s="314" t="s">
        <v>1309</v>
      </c>
      <c r="D23" s="315" t="s">
        <v>1340</v>
      </c>
      <c r="E23" s="289" t="s">
        <v>1300</v>
      </c>
      <c r="F23" s="290" t="s">
        <v>1304</v>
      </c>
    </row>
    <row r="24" spans="1:6" ht="15" customHeight="1" x14ac:dyDescent="0.25">
      <c r="A24" s="309" t="s">
        <v>1324</v>
      </c>
      <c r="B24" s="297">
        <v>2020</v>
      </c>
      <c r="C24" s="318" t="s">
        <v>1341</v>
      </c>
      <c r="D24" s="319" t="s">
        <v>1342</v>
      </c>
      <c r="E24" s="304" t="s">
        <v>1343</v>
      </c>
      <c r="F24" s="290" t="s">
        <v>1304</v>
      </c>
    </row>
    <row r="25" spans="1:6" ht="15" customHeight="1" x14ac:dyDescent="0.25">
      <c r="A25" s="309" t="s">
        <v>1324</v>
      </c>
      <c r="B25" s="297">
        <v>2020</v>
      </c>
      <c r="C25" s="318" t="s">
        <v>1341</v>
      </c>
      <c r="D25" s="320" t="s">
        <v>1344</v>
      </c>
      <c r="E25" s="296" t="s">
        <v>1307</v>
      </c>
      <c r="F25" s="290" t="s">
        <v>1304</v>
      </c>
    </row>
    <row r="26" spans="1:6" ht="15" customHeight="1" x14ac:dyDescent="0.25">
      <c r="A26" s="321" t="s">
        <v>1324</v>
      </c>
      <c r="B26" s="322">
        <v>2020</v>
      </c>
      <c r="C26" s="302" t="s">
        <v>1313</v>
      </c>
      <c r="D26" s="305" t="s">
        <v>1345</v>
      </c>
      <c r="E26" s="289" t="s">
        <v>1300</v>
      </c>
      <c r="F26" s="290" t="s">
        <v>1304</v>
      </c>
    </row>
    <row r="27" spans="1:6" ht="15" customHeight="1" x14ac:dyDescent="0.25">
      <c r="A27" s="313" t="s">
        <v>268</v>
      </c>
      <c r="B27" s="297">
        <v>2020</v>
      </c>
      <c r="C27" s="302" t="s">
        <v>1313</v>
      </c>
      <c r="D27" s="305" t="s">
        <v>1346</v>
      </c>
      <c r="E27" s="289" t="s">
        <v>1300</v>
      </c>
      <c r="F27" s="290" t="s">
        <v>1304</v>
      </c>
    </row>
    <row r="28" spans="1:6" ht="15" customHeight="1" x14ac:dyDescent="0.25">
      <c r="A28" s="313" t="s">
        <v>268</v>
      </c>
      <c r="B28" s="297">
        <v>2020</v>
      </c>
      <c r="C28" s="302" t="s">
        <v>1313</v>
      </c>
      <c r="D28" s="303" t="s">
        <v>1347</v>
      </c>
      <c r="E28" s="304" t="s">
        <v>1348</v>
      </c>
      <c r="F28" s="290" t="s">
        <v>1304</v>
      </c>
    </row>
    <row r="29" spans="1:6" ht="15" customHeight="1" x14ac:dyDescent="0.25">
      <c r="A29" s="308" t="s">
        <v>1322</v>
      </c>
      <c r="B29" s="297">
        <v>2020</v>
      </c>
      <c r="C29" s="287" t="s">
        <v>1298</v>
      </c>
      <c r="D29" s="288" t="s">
        <v>1349</v>
      </c>
      <c r="E29" s="304" t="s">
        <v>1350</v>
      </c>
      <c r="F29" s="290" t="s">
        <v>1304</v>
      </c>
    </row>
    <row r="30" spans="1:6" ht="15" customHeight="1" x14ac:dyDescent="0.25">
      <c r="A30" s="321" t="s">
        <v>1324</v>
      </c>
      <c r="B30" s="322">
        <v>2020</v>
      </c>
      <c r="C30" s="310" t="s">
        <v>1298</v>
      </c>
      <c r="D30" s="311" t="s">
        <v>1351</v>
      </c>
      <c r="E30" s="296" t="s">
        <v>1307</v>
      </c>
      <c r="F30" s="290" t="s">
        <v>1304</v>
      </c>
    </row>
    <row r="31" spans="1:6" ht="15" customHeight="1" x14ac:dyDescent="0.25">
      <c r="A31" s="285" t="s">
        <v>302</v>
      </c>
      <c r="B31" s="297">
        <v>2020</v>
      </c>
      <c r="C31" s="287" t="s">
        <v>1298</v>
      </c>
      <c r="D31" s="295" t="s">
        <v>1352</v>
      </c>
      <c r="E31" s="304" t="s">
        <v>239</v>
      </c>
      <c r="F31" s="290" t="s">
        <v>1304</v>
      </c>
    </row>
    <row r="32" spans="1:6" ht="15" customHeight="1" x14ac:dyDescent="0.25">
      <c r="A32" s="294" t="s">
        <v>1305</v>
      </c>
      <c r="B32" s="297">
        <v>2020</v>
      </c>
      <c r="C32" s="323" t="s">
        <v>1298</v>
      </c>
      <c r="D32" s="324" t="s">
        <v>1353</v>
      </c>
      <c r="E32" s="296" t="s">
        <v>1307</v>
      </c>
      <c r="F32" s="290" t="s">
        <v>1304</v>
      </c>
    </row>
    <row r="33" spans="1:6" ht="15" customHeight="1" x14ac:dyDescent="0.25">
      <c r="A33" s="294" t="s">
        <v>1305</v>
      </c>
      <c r="B33" s="297">
        <v>2020</v>
      </c>
      <c r="C33" s="287" t="s">
        <v>1298</v>
      </c>
      <c r="D33" s="288" t="s">
        <v>1354</v>
      </c>
      <c r="E33" s="293" t="s">
        <v>1300</v>
      </c>
      <c r="F33" s="290" t="s">
        <v>1304</v>
      </c>
    </row>
    <row r="34" spans="1:6" ht="15" customHeight="1" x14ac:dyDescent="0.25">
      <c r="A34" s="294" t="s">
        <v>1305</v>
      </c>
      <c r="B34" s="297">
        <v>2020</v>
      </c>
      <c r="C34" s="287" t="s">
        <v>1298</v>
      </c>
      <c r="D34" s="295" t="s">
        <v>1355</v>
      </c>
      <c r="E34" s="289" t="s">
        <v>1300</v>
      </c>
      <c r="F34" s="290" t="s">
        <v>1304</v>
      </c>
    </row>
    <row r="35" spans="1:6" ht="15" customHeight="1" x14ac:dyDescent="0.25">
      <c r="A35" s="313" t="s">
        <v>268</v>
      </c>
      <c r="B35" s="297">
        <v>2020</v>
      </c>
      <c r="C35" s="310" t="s">
        <v>1298</v>
      </c>
      <c r="D35" s="312" t="s">
        <v>1356</v>
      </c>
      <c r="E35" s="289" t="s">
        <v>1300</v>
      </c>
      <c r="F35" s="290" t="s">
        <v>1304</v>
      </c>
    </row>
    <row r="36" spans="1:6" ht="15" customHeight="1" x14ac:dyDescent="0.25">
      <c r="A36" s="325" t="s">
        <v>268</v>
      </c>
      <c r="B36" s="322">
        <v>2020</v>
      </c>
      <c r="C36" s="287" t="s">
        <v>1298</v>
      </c>
      <c r="D36" s="288" t="s">
        <v>1357</v>
      </c>
      <c r="E36" s="289" t="s">
        <v>1300</v>
      </c>
      <c r="F36" s="326" t="s">
        <v>1304</v>
      </c>
    </row>
    <row r="37" spans="1:6" ht="15" customHeight="1" x14ac:dyDescent="0.25">
      <c r="A37" s="301" t="s">
        <v>1312</v>
      </c>
      <c r="B37" s="327">
        <v>2021</v>
      </c>
      <c r="C37" s="310" t="s">
        <v>1298</v>
      </c>
      <c r="D37" s="311" t="s">
        <v>1318</v>
      </c>
      <c r="E37" s="304" t="s">
        <v>1358</v>
      </c>
      <c r="F37" s="290" t="s">
        <v>1304</v>
      </c>
    </row>
    <row r="38" spans="1:6" ht="15" customHeight="1" x14ac:dyDescent="0.25">
      <c r="A38" s="24" t="s">
        <v>1322</v>
      </c>
      <c r="B38" s="327">
        <v>2021</v>
      </c>
      <c r="C38" s="287" t="s">
        <v>1298</v>
      </c>
      <c r="D38" s="295" t="s">
        <v>1359</v>
      </c>
      <c r="E38" s="304" t="s">
        <v>192</v>
      </c>
      <c r="F38" s="290" t="s">
        <v>1304</v>
      </c>
    </row>
    <row r="39" spans="1:6" ht="15" customHeight="1" x14ac:dyDescent="0.25">
      <c r="A39" s="309" t="s">
        <v>1324</v>
      </c>
      <c r="B39" s="327">
        <v>2021</v>
      </c>
      <c r="C39" s="310" t="s">
        <v>1298</v>
      </c>
      <c r="D39" s="311" t="s">
        <v>1360</v>
      </c>
      <c r="E39" s="328" t="s">
        <v>1361</v>
      </c>
      <c r="F39" s="290" t="s">
        <v>1304</v>
      </c>
    </row>
    <row r="40" spans="1:6" ht="15" customHeight="1" x14ac:dyDescent="0.25">
      <c r="A40" s="292" t="s">
        <v>1302</v>
      </c>
      <c r="B40" s="327">
        <v>2021</v>
      </c>
      <c r="C40" s="329" t="s">
        <v>1298</v>
      </c>
      <c r="D40" s="330" t="s">
        <v>1362</v>
      </c>
      <c r="E40" s="331" t="s">
        <v>1300</v>
      </c>
      <c r="F40" s="290" t="s">
        <v>1304</v>
      </c>
    </row>
    <row r="41" spans="1:6" ht="15" customHeight="1" x14ac:dyDescent="0.25">
      <c r="A41" s="313" t="s">
        <v>268</v>
      </c>
      <c r="B41" s="327">
        <v>2021</v>
      </c>
      <c r="C41" s="329" t="s">
        <v>1298</v>
      </c>
      <c r="D41" s="330" t="s">
        <v>1363</v>
      </c>
      <c r="E41" s="332" t="s">
        <v>1307</v>
      </c>
      <c r="F41" s="290" t="s">
        <v>1304</v>
      </c>
    </row>
    <row r="42" spans="1:6" ht="15" customHeight="1" x14ac:dyDescent="0.25">
      <c r="A42" s="294" t="s">
        <v>1305</v>
      </c>
      <c r="B42" s="327">
        <v>2021</v>
      </c>
      <c r="C42" s="333" t="s">
        <v>1341</v>
      </c>
      <c r="D42" s="334" t="s">
        <v>1364</v>
      </c>
      <c r="E42" s="335" t="s">
        <v>1365</v>
      </c>
      <c r="F42" s="290" t="s">
        <v>1308</v>
      </c>
    </row>
    <row r="43" spans="1:6" ht="15" customHeight="1" x14ac:dyDescent="0.25">
      <c r="A43" s="301" t="s">
        <v>1312</v>
      </c>
      <c r="B43" s="327">
        <v>2021</v>
      </c>
      <c r="C43" s="302" t="s">
        <v>1313</v>
      </c>
      <c r="D43" s="336" t="s">
        <v>1366</v>
      </c>
      <c r="E43" s="335" t="s">
        <v>1307</v>
      </c>
      <c r="F43" s="290" t="s">
        <v>1308</v>
      </c>
    </row>
    <row r="44" spans="1:6" ht="15" customHeight="1" x14ac:dyDescent="0.25">
      <c r="A44" s="301" t="s">
        <v>1312</v>
      </c>
      <c r="B44" s="327">
        <v>2021</v>
      </c>
      <c r="C44" s="302" t="s">
        <v>1313</v>
      </c>
      <c r="D44" s="336" t="s">
        <v>1367</v>
      </c>
      <c r="E44" s="335" t="s">
        <v>1307</v>
      </c>
      <c r="F44" s="290" t="s">
        <v>1308</v>
      </c>
    </row>
    <row r="45" spans="1:6" ht="15" customHeight="1" x14ac:dyDescent="0.25">
      <c r="A45" s="309" t="s">
        <v>1324</v>
      </c>
      <c r="B45" s="327">
        <v>2021</v>
      </c>
      <c r="C45" s="302" t="s">
        <v>1313</v>
      </c>
      <c r="D45" s="303" t="s">
        <v>1368</v>
      </c>
      <c r="E45" s="335" t="s">
        <v>1369</v>
      </c>
      <c r="F45" s="290" t="s">
        <v>1308</v>
      </c>
    </row>
    <row r="46" spans="1:6" ht="15" customHeight="1" x14ac:dyDescent="0.25">
      <c r="A46" s="285" t="s">
        <v>302</v>
      </c>
      <c r="B46" s="327">
        <v>2021</v>
      </c>
      <c r="C46" s="337" t="s">
        <v>1313</v>
      </c>
      <c r="D46" s="336" t="s">
        <v>1370</v>
      </c>
      <c r="E46" s="332" t="s">
        <v>1371</v>
      </c>
      <c r="F46" s="290" t="s">
        <v>1308</v>
      </c>
    </row>
    <row r="47" spans="1:6" ht="15" customHeight="1" x14ac:dyDescent="0.25">
      <c r="A47" s="285" t="s">
        <v>302</v>
      </c>
      <c r="B47" s="327">
        <v>2021</v>
      </c>
      <c r="C47" s="337" t="s">
        <v>1313</v>
      </c>
      <c r="D47" s="336" t="s">
        <v>1372</v>
      </c>
      <c r="E47" s="338" t="s">
        <v>349</v>
      </c>
      <c r="F47" s="290" t="s">
        <v>1308</v>
      </c>
    </row>
    <row r="48" spans="1:6" ht="15" customHeight="1" x14ac:dyDescent="0.25">
      <c r="A48" s="292" t="s">
        <v>1302</v>
      </c>
      <c r="B48" s="327">
        <v>2021</v>
      </c>
      <c r="C48" s="337" t="s">
        <v>1313</v>
      </c>
      <c r="D48" s="336" t="s">
        <v>1373</v>
      </c>
      <c r="E48" s="335" t="s">
        <v>1374</v>
      </c>
      <c r="F48" s="290" t="s">
        <v>1308</v>
      </c>
    </row>
    <row r="49" spans="1:7" ht="15" hidden="1" customHeight="1" x14ac:dyDescent="0.25">
      <c r="A49" s="309" t="s">
        <v>1324</v>
      </c>
      <c r="B49" s="339">
        <v>2021</v>
      </c>
      <c r="C49" s="303" t="s">
        <v>1313</v>
      </c>
      <c r="D49" s="303" t="s">
        <v>1375</v>
      </c>
      <c r="E49" s="290"/>
      <c r="F49" s="290"/>
    </row>
    <row r="50" spans="1:7" ht="15" customHeight="1" x14ac:dyDescent="0.25">
      <c r="A50" s="313" t="s">
        <v>268</v>
      </c>
      <c r="B50" s="327">
        <v>2021</v>
      </c>
      <c r="C50" s="337" t="s">
        <v>1313</v>
      </c>
      <c r="D50" s="336" t="s">
        <v>1376</v>
      </c>
      <c r="E50" s="335" t="s">
        <v>1377</v>
      </c>
      <c r="F50" s="290" t="s">
        <v>1308</v>
      </c>
    </row>
    <row r="51" spans="1:7" ht="15" customHeight="1" x14ac:dyDescent="0.25">
      <c r="A51" s="313" t="s">
        <v>268</v>
      </c>
      <c r="B51" s="327">
        <v>2021</v>
      </c>
      <c r="C51" s="337" t="s">
        <v>1313</v>
      </c>
      <c r="D51" s="336" t="s">
        <v>1378</v>
      </c>
      <c r="E51" s="332" t="s">
        <v>1379</v>
      </c>
      <c r="F51" s="290" t="s">
        <v>1308</v>
      </c>
    </row>
    <row r="52" spans="1:7" ht="15" customHeight="1" x14ac:dyDescent="0.25">
      <c r="A52" s="301" t="s">
        <v>1312</v>
      </c>
      <c r="B52" s="327">
        <v>2021</v>
      </c>
      <c r="C52" s="310" t="s">
        <v>1298</v>
      </c>
      <c r="D52" s="311" t="s">
        <v>1380</v>
      </c>
      <c r="E52" s="304" t="s">
        <v>1381</v>
      </c>
      <c r="F52" s="290" t="s">
        <v>1308</v>
      </c>
    </row>
    <row r="53" spans="1:7" ht="15" customHeight="1" x14ac:dyDescent="0.25">
      <c r="A53" s="301" t="s">
        <v>1312</v>
      </c>
      <c r="B53" s="327">
        <v>2021</v>
      </c>
      <c r="C53" s="329" t="s">
        <v>1298</v>
      </c>
      <c r="D53" s="330" t="s">
        <v>1382</v>
      </c>
      <c r="E53" s="340" t="s">
        <v>1383</v>
      </c>
      <c r="F53" s="290" t="s">
        <v>1308</v>
      </c>
    </row>
    <row r="54" spans="1:7" ht="15" customHeight="1" x14ac:dyDescent="0.25">
      <c r="A54" s="290" t="s">
        <v>1322</v>
      </c>
      <c r="B54" s="327">
        <v>2021</v>
      </c>
      <c r="C54" s="310" t="s">
        <v>1298</v>
      </c>
      <c r="D54" s="311" t="s">
        <v>1384</v>
      </c>
      <c r="E54" s="296" t="s">
        <v>1307</v>
      </c>
      <c r="F54" s="290" t="s">
        <v>1308</v>
      </c>
    </row>
    <row r="55" spans="1:7" ht="15" customHeight="1" x14ac:dyDescent="0.25">
      <c r="A55" s="309" t="s">
        <v>1324</v>
      </c>
      <c r="B55" s="327">
        <v>2021</v>
      </c>
      <c r="C55" s="329" t="s">
        <v>1298</v>
      </c>
      <c r="D55" s="330" t="s">
        <v>1385</v>
      </c>
      <c r="E55" s="335" t="s">
        <v>1386</v>
      </c>
      <c r="F55" s="290" t="s">
        <v>1308</v>
      </c>
    </row>
    <row r="56" spans="1:7" ht="15" customHeight="1" x14ac:dyDescent="0.25">
      <c r="A56" s="285" t="s">
        <v>302</v>
      </c>
      <c r="B56" s="327">
        <v>2021</v>
      </c>
      <c r="C56" s="329" t="s">
        <v>1298</v>
      </c>
      <c r="D56" s="330" t="s">
        <v>1387</v>
      </c>
      <c r="E56" s="338" t="s">
        <v>239</v>
      </c>
      <c r="F56" s="290" t="s">
        <v>1308</v>
      </c>
    </row>
    <row r="57" spans="1:7" ht="15" customHeight="1" x14ac:dyDescent="0.25">
      <c r="A57" s="285" t="s">
        <v>302</v>
      </c>
      <c r="B57" s="327">
        <v>2021</v>
      </c>
      <c r="C57" s="329" t="s">
        <v>1298</v>
      </c>
      <c r="D57" s="330" t="s">
        <v>1388</v>
      </c>
      <c r="E57" s="338" t="s">
        <v>1389</v>
      </c>
      <c r="F57" s="290" t="s">
        <v>1308</v>
      </c>
    </row>
    <row r="58" spans="1:7" ht="15" customHeight="1" x14ac:dyDescent="0.25">
      <c r="A58" s="292" t="s">
        <v>1302</v>
      </c>
      <c r="B58" s="327">
        <v>2021</v>
      </c>
      <c r="C58" s="329" t="s">
        <v>1298</v>
      </c>
      <c r="D58" s="330" t="s">
        <v>1390</v>
      </c>
      <c r="E58" s="335" t="s">
        <v>1307</v>
      </c>
      <c r="F58" s="290" t="s">
        <v>1308</v>
      </c>
    </row>
    <row r="59" spans="1:7" ht="15" customHeight="1" x14ac:dyDescent="0.25">
      <c r="A59" s="294" t="s">
        <v>1305</v>
      </c>
      <c r="B59" s="327">
        <v>2021</v>
      </c>
      <c r="C59" s="329" t="s">
        <v>1298</v>
      </c>
      <c r="D59" s="330" t="s">
        <v>1391</v>
      </c>
      <c r="E59" s="338" t="s">
        <v>1392</v>
      </c>
      <c r="F59" s="290" t="s">
        <v>1308</v>
      </c>
      <c r="G59" s="341"/>
    </row>
    <row r="60" spans="1:7" ht="15" customHeight="1" x14ac:dyDescent="0.25">
      <c r="A60" s="294" t="s">
        <v>1305</v>
      </c>
      <c r="B60" s="327">
        <v>2021</v>
      </c>
      <c r="C60" s="329" t="s">
        <v>1298</v>
      </c>
      <c r="D60" s="330" t="s">
        <v>1393</v>
      </c>
      <c r="E60" s="335" t="s">
        <v>1394</v>
      </c>
      <c r="F60" s="290" t="s">
        <v>1308</v>
      </c>
    </row>
    <row r="61" spans="1:7" ht="15" hidden="1" customHeight="1" x14ac:dyDescent="0.25">
      <c r="A61" s="313" t="s">
        <v>268</v>
      </c>
      <c r="B61" s="339">
        <v>2021</v>
      </c>
      <c r="C61" s="311" t="s">
        <v>1298</v>
      </c>
      <c r="D61" s="311" t="s">
        <v>1395</v>
      </c>
      <c r="E61" s="290"/>
      <c r="F61" s="290"/>
    </row>
    <row r="62" spans="1:7" ht="15" customHeight="1" x14ac:dyDescent="0.25">
      <c r="B62" s="286">
        <v>2019</v>
      </c>
      <c r="C62" s="287" t="s">
        <v>1298</v>
      </c>
      <c r="D62" s="295" t="s">
        <v>1397</v>
      </c>
      <c r="E62" s="296" t="s">
        <v>1307</v>
      </c>
      <c r="F62" s="290" t="s">
        <v>1402</v>
      </c>
    </row>
    <row r="63" spans="1:7" ht="15" customHeight="1" x14ac:dyDescent="0.25">
      <c r="B63" s="286">
        <v>2019</v>
      </c>
      <c r="C63" s="287" t="s">
        <v>1298</v>
      </c>
      <c r="D63" s="295" t="s">
        <v>1398</v>
      </c>
      <c r="E63" s="296" t="s">
        <v>1307</v>
      </c>
      <c r="F63" s="290" t="s">
        <v>1402</v>
      </c>
    </row>
    <row r="64" spans="1:7" ht="15" customHeight="1" x14ac:dyDescent="0.25">
      <c r="B64" s="286">
        <v>2019</v>
      </c>
      <c r="C64" s="287" t="s">
        <v>1298</v>
      </c>
      <c r="D64" s="295" t="s">
        <v>1399</v>
      </c>
      <c r="E64" s="296" t="s">
        <v>1307</v>
      </c>
      <c r="F64" s="290" t="s">
        <v>1402</v>
      </c>
    </row>
    <row r="65" spans="2:6" ht="15" customHeight="1" x14ac:dyDescent="0.25">
      <c r="B65" s="286">
        <v>2019</v>
      </c>
      <c r="C65" s="287" t="s">
        <v>1298</v>
      </c>
      <c r="D65" s="295" t="s">
        <v>1400</v>
      </c>
      <c r="E65" s="289" t="s">
        <v>1300</v>
      </c>
      <c r="F65" s="290" t="s">
        <v>1402</v>
      </c>
    </row>
    <row r="66" spans="2:6" ht="15" customHeight="1" x14ac:dyDescent="0.25">
      <c r="B66" s="286">
        <v>2019</v>
      </c>
      <c r="C66" s="287" t="s">
        <v>1298</v>
      </c>
      <c r="D66" s="295" t="s">
        <v>1401</v>
      </c>
      <c r="E66" s="296" t="s">
        <v>1307</v>
      </c>
      <c r="F66" s="290" t="s">
        <v>1402</v>
      </c>
    </row>
    <row r="70" spans="2:6" ht="15" customHeight="1" x14ac:dyDescent="0.25">
      <c r="E70" s="341"/>
    </row>
  </sheetData>
  <autoFilter ref="A1:F61" xr:uid="{1A853C55-87AE-47EF-BE69-87602BFF7D79}">
    <filterColumn colId="4">
      <customFilters>
        <customFilter operator="notEqual" val=" "/>
      </customFilters>
    </filterColumn>
    <sortState xmlns:xlrd2="http://schemas.microsoft.com/office/spreadsheetml/2017/richdata2" ref="A2:F61">
      <sortCondition ref="F1"/>
    </sortState>
  </autoFilter>
  <pageMargins left="0.70866141732283472" right="0.70866141732283472" top="3.86" bottom="0.74803149606299213" header="0.31496062992125984" footer="0.31496062992125984"/>
  <pageSetup scale="51" fitToHeight="0"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A876-8E2E-4EFD-B764-2787FBFA4B8E}">
  <dimension ref="A1:N15"/>
  <sheetViews>
    <sheetView showGridLines="0" zoomScale="50" zoomScaleNormal="50" workbookViewId="0">
      <pane xSplit="1" ySplit="5" topLeftCell="B12" activePane="bottomRight" state="frozen"/>
      <selection pane="topRight" activeCell="B1" sqref="B1"/>
      <selection pane="bottomLeft" activeCell="A6" sqref="A6"/>
      <selection pane="bottomRight" activeCell="F14" sqref="F14"/>
    </sheetView>
  </sheetViews>
  <sheetFormatPr baseColWidth="10" defaultColWidth="10.85546875" defaultRowHeight="15.75" x14ac:dyDescent="0.25"/>
  <cols>
    <col min="1" max="1" width="32" style="425" customWidth="1"/>
    <col min="2" max="2" width="17.7109375" style="425" customWidth="1"/>
    <col min="3" max="3" width="15.5703125" style="390" customWidth="1"/>
    <col min="4" max="4" width="40.140625" style="425" customWidth="1"/>
    <col min="5" max="6" width="40.140625" style="426" customWidth="1"/>
    <col min="7" max="7" width="21.85546875" style="425" customWidth="1"/>
    <col min="8" max="8" width="14.5703125" style="427" customWidth="1"/>
    <col min="9" max="9" width="18.7109375" style="427" customWidth="1"/>
    <col min="10" max="12" width="13.140625" style="425" customWidth="1"/>
    <col min="13" max="13" width="16.140625" style="425" customWidth="1"/>
    <col min="14" max="14" width="35.5703125" style="425" customWidth="1"/>
    <col min="15" max="16384" width="10.85546875" style="425"/>
  </cols>
  <sheetData>
    <row r="1" spans="1:14" s="390" customFormat="1" x14ac:dyDescent="0.25">
      <c r="A1" s="438" t="s">
        <v>0</v>
      </c>
      <c r="B1" s="438"/>
      <c r="C1" s="438"/>
      <c r="D1" s="438"/>
      <c r="E1" s="389"/>
      <c r="F1" s="389"/>
      <c r="H1" s="391"/>
      <c r="I1" s="391"/>
    </row>
    <row r="2" spans="1:14" s="390" customFormat="1" x14ac:dyDescent="0.25">
      <c r="E2" s="389"/>
      <c r="F2" s="389"/>
      <c r="H2" s="391"/>
      <c r="I2" s="391"/>
    </row>
    <row r="3" spans="1:14" s="390" customFormat="1" x14ac:dyDescent="0.25">
      <c r="E3" s="389"/>
      <c r="F3" s="389"/>
      <c r="H3" s="391"/>
      <c r="I3" s="391"/>
    </row>
    <row r="4" spans="1:14" s="392" customFormat="1" ht="14.45" customHeight="1" x14ac:dyDescent="0.25">
      <c r="A4" s="431" t="s">
        <v>7</v>
      </c>
      <c r="B4" s="431" t="s">
        <v>8</v>
      </c>
      <c r="C4" s="431" t="s">
        <v>1</v>
      </c>
      <c r="D4" s="431" t="s">
        <v>2</v>
      </c>
      <c r="E4" s="431" t="s">
        <v>3</v>
      </c>
      <c r="F4" s="431" t="s">
        <v>4</v>
      </c>
      <c r="G4" s="431" t="s">
        <v>5</v>
      </c>
      <c r="H4" s="439" t="s">
        <v>9</v>
      </c>
      <c r="I4" s="439" t="s">
        <v>15</v>
      </c>
      <c r="J4" s="441" t="s">
        <v>10</v>
      </c>
      <c r="K4" s="442"/>
      <c r="L4" s="442"/>
      <c r="M4" s="443"/>
      <c r="N4" s="431" t="s">
        <v>6</v>
      </c>
    </row>
    <row r="5" spans="1:14" s="392" customFormat="1" ht="51.6" customHeight="1" x14ac:dyDescent="0.25">
      <c r="A5" s="432"/>
      <c r="B5" s="432"/>
      <c r="C5" s="432"/>
      <c r="D5" s="432"/>
      <c r="E5" s="432"/>
      <c r="F5" s="432"/>
      <c r="G5" s="432"/>
      <c r="H5" s="440"/>
      <c r="I5" s="440"/>
      <c r="J5" s="393" t="s">
        <v>11</v>
      </c>
      <c r="K5" s="393" t="s">
        <v>12</v>
      </c>
      <c r="L5" s="393" t="s">
        <v>13</v>
      </c>
      <c r="M5" s="393" t="s">
        <v>14</v>
      </c>
      <c r="N5" s="432"/>
    </row>
    <row r="6" spans="1:14" s="399" customFormat="1" ht="249" customHeight="1" x14ac:dyDescent="0.25">
      <c r="A6" s="394" t="s">
        <v>36</v>
      </c>
      <c r="B6" s="395" t="s">
        <v>38</v>
      </c>
      <c r="C6" s="396" t="s">
        <v>82</v>
      </c>
      <c r="D6" s="396" t="s">
        <v>56</v>
      </c>
      <c r="E6" s="397" t="s">
        <v>58</v>
      </c>
      <c r="F6" s="397" t="s">
        <v>62</v>
      </c>
      <c r="G6" s="398"/>
      <c r="H6" s="396" t="s">
        <v>65</v>
      </c>
      <c r="I6" s="396" t="s">
        <v>67</v>
      </c>
      <c r="J6" s="446" t="s">
        <v>73</v>
      </c>
      <c r="K6" s="447"/>
      <c r="L6" s="448"/>
      <c r="M6" s="398"/>
      <c r="N6" s="396" t="s">
        <v>63</v>
      </c>
    </row>
    <row r="7" spans="1:14" s="399" customFormat="1" ht="124.5" customHeight="1" x14ac:dyDescent="0.25">
      <c r="A7" s="394" t="s">
        <v>36</v>
      </c>
      <c r="B7" s="400" t="s">
        <v>38</v>
      </c>
      <c r="C7" s="401" t="s">
        <v>83</v>
      </c>
      <c r="D7" s="401" t="s">
        <v>57</v>
      </c>
      <c r="E7" s="402" t="s">
        <v>120</v>
      </c>
      <c r="F7" s="402" t="s">
        <v>61</v>
      </c>
      <c r="G7" s="401" t="s">
        <v>109</v>
      </c>
      <c r="H7" s="403" t="s">
        <v>72</v>
      </c>
      <c r="I7" s="401" t="s">
        <v>71</v>
      </c>
      <c r="J7" s="433" t="s">
        <v>75</v>
      </c>
      <c r="K7" s="449"/>
      <c r="L7" s="434"/>
      <c r="M7" s="404"/>
      <c r="N7" s="401" t="s">
        <v>70</v>
      </c>
    </row>
    <row r="8" spans="1:14" s="399" customFormat="1" ht="143.1" customHeight="1" x14ac:dyDescent="0.25">
      <c r="A8" s="394" t="s">
        <v>36</v>
      </c>
      <c r="B8" s="395" t="s">
        <v>38</v>
      </c>
      <c r="C8" s="396" t="s">
        <v>84</v>
      </c>
      <c r="D8" s="405" t="s">
        <v>49</v>
      </c>
      <c r="E8" s="406" t="s">
        <v>50</v>
      </c>
      <c r="F8" s="406" t="s">
        <v>51</v>
      </c>
      <c r="G8" s="389" t="s">
        <v>1418</v>
      </c>
      <c r="H8" s="405" t="s">
        <v>53</v>
      </c>
      <c r="I8" s="405" t="s">
        <v>55</v>
      </c>
      <c r="J8" s="398" t="s">
        <v>105</v>
      </c>
      <c r="K8" s="444" t="s">
        <v>54</v>
      </c>
      <c r="L8" s="445"/>
      <c r="M8" s="398"/>
      <c r="N8" s="405" t="s">
        <v>52</v>
      </c>
    </row>
    <row r="9" spans="1:14" s="399" customFormat="1" ht="107.1" customHeight="1" x14ac:dyDescent="0.25">
      <c r="A9" s="394" t="s">
        <v>36</v>
      </c>
      <c r="B9" s="400" t="s">
        <v>38</v>
      </c>
      <c r="C9" s="401" t="s">
        <v>85</v>
      </c>
      <c r="D9" s="401" t="s">
        <v>100</v>
      </c>
      <c r="E9" s="402" t="s">
        <v>117</v>
      </c>
      <c r="F9" s="402" t="s">
        <v>118</v>
      </c>
      <c r="G9" s="401" t="s">
        <v>119</v>
      </c>
      <c r="H9" s="407"/>
      <c r="I9" s="407" t="s">
        <v>93</v>
      </c>
      <c r="J9" s="453" t="s">
        <v>99</v>
      </c>
      <c r="K9" s="454"/>
      <c r="L9" s="455"/>
      <c r="M9" s="404"/>
      <c r="N9" s="404"/>
    </row>
    <row r="10" spans="1:14" s="399" customFormat="1" ht="107.1" customHeight="1" x14ac:dyDescent="0.25">
      <c r="A10" s="394" t="s">
        <v>36</v>
      </c>
      <c r="B10" s="408" t="s">
        <v>38</v>
      </c>
      <c r="C10" s="409" t="s">
        <v>89</v>
      </c>
      <c r="D10" s="409" t="s">
        <v>96</v>
      </c>
      <c r="E10" s="410" t="s">
        <v>114</v>
      </c>
      <c r="F10" s="410" t="s">
        <v>115</v>
      </c>
      <c r="G10" s="409" t="s">
        <v>116</v>
      </c>
      <c r="H10" s="411"/>
      <c r="I10" s="411" t="s">
        <v>92</v>
      </c>
      <c r="J10" s="450" t="s">
        <v>94</v>
      </c>
      <c r="K10" s="451"/>
      <c r="L10" s="452"/>
      <c r="M10" s="412"/>
      <c r="N10" s="412"/>
    </row>
    <row r="11" spans="1:14" s="399" customFormat="1" ht="144.94999999999999" customHeight="1" x14ac:dyDescent="0.25">
      <c r="A11" s="413" t="s">
        <v>37</v>
      </c>
      <c r="B11" s="400" t="s">
        <v>38</v>
      </c>
      <c r="C11" s="401" t="s">
        <v>86</v>
      </c>
      <c r="D11" s="401" t="s">
        <v>69</v>
      </c>
      <c r="E11" s="402" t="s">
        <v>59</v>
      </c>
      <c r="F11" s="402" t="s">
        <v>60</v>
      </c>
      <c r="G11" s="401" t="s">
        <v>106</v>
      </c>
      <c r="H11" s="403" t="s">
        <v>66</v>
      </c>
      <c r="I11" s="401" t="s">
        <v>68</v>
      </c>
      <c r="J11" s="433" t="s">
        <v>74</v>
      </c>
      <c r="K11" s="449"/>
      <c r="L11" s="434"/>
      <c r="M11" s="404"/>
      <c r="N11" s="401" t="s">
        <v>64</v>
      </c>
    </row>
    <row r="12" spans="1:14" s="399" customFormat="1" ht="107.1" customHeight="1" x14ac:dyDescent="0.25">
      <c r="A12" s="413" t="s">
        <v>37</v>
      </c>
      <c r="B12" s="408" t="s">
        <v>38</v>
      </c>
      <c r="C12" s="409" t="s">
        <v>101</v>
      </c>
      <c r="D12" s="414" t="s">
        <v>76</v>
      </c>
      <c r="E12" s="415" t="s">
        <v>102</v>
      </c>
      <c r="F12" s="415" t="s">
        <v>103</v>
      </c>
      <c r="G12" s="415" t="s">
        <v>104</v>
      </c>
      <c r="H12" s="409" t="s">
        <v>79</v>
      </c>
      <c r="I12" s="409" t="s">
        <v>78</v>
      </c>
      <c r="J12" s="412" t="s">
        <v>105</v>
      </c>
      <c r="K12" s="409" t="s">
        <v>80</v>
      </c>
      <c r="L12" s="412" t="s">
        <v>105</v>
      </c>
      <c r="M12" s="412"/>
      <c r="N12" s="409" t="s">
        <v>77</v>
      </c>
    </row>
    <row r="13" spans="1:14" s="399" customFormat="1" ht="107.1" customHeight="1" x14ac:dyDescent="0.25">
      <c r="A13" s="413" t="s">
        <v>37</v>
      </c>
      <c r="B13" s="400" t="s">
        <v>38</v>
      </c>
      <c r="C13" s="401" t="s">
        <v>87</v>
      </c>
      <c r="D13" s="401" t="s">
        <v>97</v>
      </c>
      <c r="E13" s="402" t="s">
        <v>107</v>
      </c>
      <c r="F13" s="402" t="s">
        <v>108</v>
      </c>
      <c r="G13" s="402" t="s">
        <v>110</v>
      </c>
      <c r="H13" s="401" t="s">
        <v>111</v>
      </c>
      <c r="I13" s="407" t="s">
        <v>81</v>
      </c>
      <c r="J13" s="404" t="s">
        <v>105</v>
      </c>
      <c r="K13" s="433" t="s">
        <v>54</v>
      </c>
      <c r="L13" s="434"/>
      <c r="M13" s="404"/>
      <c r="N13" s="404"/>
    </row>
    <row r="14" spans="1:14" s="399" customFormat="1" ht="129.94999999999999" customHeight="1" x14ac:dyDescent="0.25">
      <c r="A14" s="413" t="s">
        <v>37</v>
      </c>
      <c r="B14" s="395" t="s">
        <v>38</v>
      </c>
      <c r="C14" s="396" t="s">
        <v>88</v>
      </c>
      <c r="D14" s="416" t="s">
        <v>1420</v>
      </c>
      <c r="E14" s="417" t="s">
        <v>1419</v>
      </c>
      <c r="F14" s="417" t="s">
        <v>1423</v>
      </c>
      <c r="G14" s="429" t="s">
        <v>1422</v>
      </c>
      <c r="H14" s="418"/>
      <c r="I14" s="419" t="s">
        <v>91</v>
      </c>
      <c r="J14" s="435" t="s">
        <v>1421</v>
      </c>
      <c r="K14" s="436"/>
      <c r="L14" s="437"/>
      <c r="M14" s="398"/>
      <c r="N14" s="398"/>
    </row>
    <row r="15" spans="1:14" s="399" customFormat="1" ht="128.1" customHeight="1" x14ac:dyDescent="0.25">
      <c r="A15" s="413" t="s">
        <v>37</v>
      </c>
      <c r="B15" s="420" t="s">
        <v>38</v>
      </c>
      <c r="C15" s="403" t="s">
        <v>90</v>
      </c>
      <c r="D15" s="421" t="s">
        <v>98</v>
      </c>
      <c r="E15" s="422" t="s">
        <v>113</v>
      </c>
      <c r="F15" s="422" t="s">
        <v>112</v>
      </c>
      <c r="G15" s="420"/>
      <c r="H15" s="423"/>
      <c r="I15" s="424" t="s">
        <v>68</v>
      </c>
      <c r="J15" s="420"/>
      <c r="K15" s="420"/>
      <c r="L15" s="420"/>
      <c r="M15" s="420"/>
      <c r="N15" s="420"/>
    </row>
  </sheetData>
  <mergeCells count="20">
    <mergeCell ref="K13:L13"/>
    <mergeCell ref="J14:L14"/>
    <mergeCell ref="A1:D1"/>
    <mergeCell ref="I4:I5"/>
    <mergeCell ref="F4:F5"/>
    <mergeCell ref="G4:G5"/>
    <mergeCell ref="H4:H5"/>
    <mergeCell ref="J4:M4"/>
    <mergeCell ref="K8:L8"/>
    <mergeCell ref="J6:L6"/>
    <mergeCell ref="J11:L11"/>
    <mergeCell ref="J7:L7"/>
    <mergeCell ref="J10:L10"/>
    <mergeCell ref="J9:L9"/>
    <mergeCell ref="N4:N5"/>
    <mergeCell ref="A4:A5"/>
    <mergeCell ref="B4:B5"/>
    <mergeCell ref="C4:C5"/>
    <mergeCell ref="D4:D5"/>
    <mergeCell ref="E4:E5"/>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25E7F-5551-4FDD-80BF-71591CAB4225}">
  <sheetPr>
    <pageSetUpPr fitToPage="1"/>
  </sheetPr>
  <dimension ref="A1:X1114"/>
  <sheetViews>
    <sheetView showGridLines="0" zoomScale="60" zoomScaleNormal="60" workbookViewId="0">
      <pane ySplit="2" topLeftCell="A783" activePane="bottomLeft" state="frozen"/>
      <selection activeCell="B1" sqref="B1"/>
      <selection pane="bottomLeft" activeCell="J798" sqref="J798"/>
    </sheetView>
  </sheetViews>
  <sheetFormatPr baseColWidth="10" defaultColWidth="11.140625" defaultRowHeight="17.649999999999999" customHeight="1" x14ac:dyDescent="0.25"/>
  <cols>
    <col min="1" max="1" width="5.85546875" style="28" bestFit="1" customWidth="1"/>
    <col min="2" max="2" width="51.85546875" style="21" bestFit="1" customWidth="1"/>
    <col min="3" max="3" width="10.28515625" style="21" bestFit="1" customWidth="1"/>
    <col min="4" max="4" width="17.28515625" style="29" customWidth="1"/>
    <col min="5" max="5" width="15.5703125" style="21" bestFit="1" customWidth="1"/>
    <col min="6" max="6" width="13" style="21" bestFit="1" customWidth="1"/>
    <col min="7" max="7" width="20.140625" style="21" bestFit="1" customWidth="1"/>
    <col min="8" max="8" width="17.85546875" style="28" bestFit="1" customWidth="1"/>
    <col min="9" max="9" width="20.140625" style="30" customWidth="1"/>
    <col min="10" max="10" width="28.85546875" style="30" customWidth="1"/>
    <col min="11" max="11" width="8" style="31" customWidth="1"/>
    <col min="12" max="13" width="13" style="31" bestFit="1" customWidth="1"/>
    <col min="14" max="14" width="25.140625" style="31" bestFit="1" customWidth="1"/>
    <col min="15" max="15" width="21" style="31" bestFit="1" customWidth="1"/>
    <col min="16" max="16384" width="11.140625" style="31"/>
  </cols>
  <sheetData>
    <row r="1" spans="1:10" ht="17.649999999999999" customHeight="1" thickBot="1" x14ac:dyDescent="0.3"/>
    <row r="2" spans="1:10" s="37" customFormat="1" ht="42.6" customHeight="1" thickBot="1" x14ac:dyDescent="0.3">
      <c r="A2" s="32" t="s">
        <v>170</v>
      </c>
      <c r="B2" s="33" t="s">
        <v>171</v>
      </c>
      <c r="C2" s="33" t="s">
        <v>172</v>
      </c>
      <c r="D2" s="34" t="s">
        <v>173</v>
      </c>
      <c r="E2" s="35" t="s">
        <v>174</v>
      </c>
      <c r="F2" s="35" t="s">
        <v>175</v>
      </c>
      <c r="G2" s="35" t="s">
        <v>176</v>
      </c>
      <c r="H2" s="35" t="s">
        <v>177</v>
      </c>
      <c r="I2" s="35" t="s">
        <v>178</v>
      </c>
      <c r="J2" s="36" t="s">
        <v>179</v>
      </c>
    </row>
    <row r="3" spans="1:10" ht="17.649999999999999" customHeight="1" x14ac:dyDescent="0.25">
      <c r="A3" s="38">
        <v>1</v>
      </c>
      <c r="B3" s="39" t="s">
        <v>180</v>
      </c>
      <c r="C3" s="40" t="s">
        <v>181</v>
      </c>
      <c r="D3" s="41" t="s">
        <v>182</v>
      </c>
      <c r="E3" s="42" t="s">
        <v>183</v>
      </c>
      <c r="F3" s="39" t="s">
        <v>184</v>
      </c>
      <c r="G3" s="39" t="s">
        <v>185</v>
      </c>
      <c r="H3" s="43">
        <v>1998611.45</v>
      </c>
      <c r="I3" s="44" t="s">
        <v>186</v>
      </c>
      <c r="J3" s="45" t="s">
        <v>187</v>
      </c>
    </row>
    <row r="4" spans="1:10" ht="17.649999999999999" customHeight="1" x14ac:dyDescent="0.25">
      <c r="A4" s="46">
        <v>2</v>
      </c>
      <c r="B4" s="47" t="s">
        <v>188</v>
      </c>
      <c r="C4" s="48" t="s">
        <v>181</v>
      </c>
      <c r="D4" s="49" t="s">
        <v>189</v>
      </c>
      <c r="E4" s="50" t="s">
        <v>183</v>
      </c>
      <c r="F4" s="47" t="s">
        <v>190</v>
      </c>
      <c r="G4" s="47" t="s">
        <v>185</v>
      </c>
      <c r="H4" s="51">
        <v>3371076</v>
      </c>
      <c r="I4" s="52" t="s">
        <v>191</v>
      </c>
      <c r="J4" s="53" t="s">
        <v>192</v>
      </c>
    </row>
    <row r="5" spans="1:10" ht="17.649999999999999" customHeight="1" x14ac:dyDescent="0.25">
      <c r="A5" s="46">
        <v>3</v>
      </c>
      <c r="B5" s="47" t="s">
        <v>193</v>
      </c>
      <c r="C5" s="48" t="s">
        <v>181</v>
      </c>
      <c r="D5" s="49" t="s">
        <v>194</v>
      </c>
      <c r="E5" s="50" t="s">
        <v>183</v>
      </c>
      <c r="F5" s="47" t="s">
        <v>184</v>
      </c>
      <c r="G5" s="47" t="s">
        <v>185</v>
      </c>
      <c r="H5" s="51">
        <v>1978141</v>
      </c>
      <c r="I5" s="52" t="s">
        <v>195</v>
      </c>
      <c r="J5" s="53" t="s">
        <v>196</v>
      </c>
    </row>
    <row r="6" spans="1:10" ht="17.649999999999999" customHeight="1" x14ac:dyDescent="0.25">
      <c r="A6" s="46">
        <v>4</v>
      </c>
      <c r="B6" s="47" t="s">
        <v>197</v>
      </c>
      <c r="C6" s="48" t="s">
        <v>181</v>
      </c>
      <c r="D6" s="49" t="s">
        <v>194</v>
      </c>
      <c r="E6" s="50" t="s">
        <v>183</v>
      </c>
      <c r="F6" s="47" t="s">
        <v>184</v>
      </c>
      <c r="G6" s="47" t="s">
        <v>185</v>
      </c>
      <c r="H6" s="51">
        <v>1952903</v>
      </c>
      <c r="I6" s="52" t="s">
        <v>195</v>
      </c>
      <c r="J6" s="53" t="s">
        <v>198</v>
      </c>
    </row>
    <row r="7" spans="1:10" ht="17.649999999999999" customHeight="1" x14ac:dyDescent="0.25">
      <c r="A7" s="46">
        <v>5</v>
      </c>
      <c r="B7" s="47" t="s">
        <v>199</v>
      </c>
      <c r="C7" s="48" t="s">
        <v>181</v>
      </c>
      <c r="D7" s="49" t="s">
        <v>194</v>
      </c>
      <c r="E7" s="50" t="s">
        <v>183</v>
      </c>
      <c r="F7" s="47" t="s">
        <v>184</v>
      </c>
      <c r="G7" s="47" t="s">
        <v>185</v>
      </c>
      <c r="H7" s="51">
        <v>1932903</v>
      </c>
      <c r="I7" s="52" t="s">
        <v>195</v>
      </c>
      <c r="J7" s="53" t="s">
        <v>198</v>
      </c>
    </row>
    <row r="8" spans="1:10" ht="17.649999999999999" customHeight="1" x14ac:dyDescent="0.25">
      <c r="A8" s="46">
        <v>6</v>
      </c>
      <c r="B8" s="47" t="s">
        <v>200</v>
      </c>
      <c r="C8" s="48" t="s">
        <v>181</v>
      </c>
      <c r="D8" s="49" t="s">
        <v>194</v>
      </c>
      <c r="E8" s="50" t="s">
        <v>183</v>
      </c>
      <c r="F8" s="47" t="s">
        <v>184</v>
      </c>
      <c r="G8" s="47" t="s">
        <v>185</v>
      </c>
      <c r="H8" s="51">
        <v>1932900</v>
      </c>
      <c r="I8" s="52" t="s">
        <v>195</v>
      </c>
      <c r="J8" s="53" t="s">
        <v>198</v>
      </c>
    </row>
    <row r="9" spans="1:10" ht="17.649999999999999" customHeight="1" x14ac:dyDescent="0.25">
      <c r="A9" s="46">
        <v>7</v>
      </c>
      <c r="B9" s="47" t="s">
        <v>201</v>
      </c>
      <c r="C9" s="48" t="s">
        <v>181</v>
      </c>
      <c r="D9" s="49" t="s">
        <v>194</v>
      </c>
      <c r="E9" s="50" t="s">
        <v>183</v>
      </c>
      <c r="F9" s="47" t="s">
        <v>184</v>
      </c>
      <c r="G9" s="47" t="s">
        <v>185</v>
      </c>
      <c r="H9" s="51">
        <v>1932903</v>
      </c>
      <c r="I9" s="52" t="s">
        <v>195</v>
      </c>
      <c r="J9" s="53" t="s">
        <v>198</v>
      </c>
    </row>
    <row r="10" spans="1:10" ht="17.649999999999999" customHeight="1" x14ac:dyDescent="0.25">
      <c r="A10" s="46">
        <v>8</v>
      </c>
      <c r="B10" s="47" t="s">
        <v>202</v>
      </c>
      <c r="C10" s="48" t="s">
        <v>181</v>
      </c>
      <c r="D10" s="49" t="s">
        <v>182</v>
      </c>
      <c r="E10" s="50" t="s">
        <v>183</v>
      </c>
      <c r="F10" s="47" t="s">
        <v>184</v>
      </c>
      <c r="G10" s="47" t="s">
        <v>185</v>
      </c>
      <c r="H10" s="51">
        <v>1879800</v>
      </c>
      <c r="I10" s="52" t="s">
        <v>195</v>
      </c>
      <c r="J10" s="53" t="s">
        <v>203</v>
      </c>
    </row>
    <row r="11" spans="1:10" ht="17.649999999999999" customHeight="1" x14ac:dyDescent="0.25">
      <c r="A11" s="54">
        <v>9</v>
      </c>
      <c r="B11" s="55" t="s">
        <v>204</v>
      </c>
      <c r="C11" s="48" t="s">
        <v>181</v>
      </c>
      <c r="D11" s="56" t="s">
        <v>182</v>
      </c>
      <c r="E11" s="57" t="s">
        <v>183</v>
      </c>
      <c r="F11" s="55" t="s">
        <v>184</v>
      </c>
      <c r="G11" s="55" t="s">
        <v>185</v>
      </c>
      <c r="H11" s="58">
        <v>1786990</v>
      </c>
      <c r="I11" s="59" t="s">
        <v>191</v>
      </c>
      <c r="J11" s="60" t="s">
        <v>205</v>
      </c>
    </row>
    <row r="12" spans="1:10" ht="17.649999999999999" customHeight="1" thickBot="1" x14ac:dyDescent="0.3">
      <c r="A12" s="61">
        <v>10</v>
      </c>
      <c r="B12" s="62" t="s">
        <v>206</v>
      </c>
      <c r="C12" s="63" t="s">
        <v>181</v>
      </c>
      <c r="D12" s="64" t="s">
        <v>182</v>
      </c>
      <c r="E12" s="65" t="s">
        <v>183</v>
      </c>
      <c r="F12" s="62" t="s">
        <v>190</v>
      </c>
      <c r="G12" s="62" t="s">
        <v>185</v>
      </c>
      <c r="H12" s="66">
        <v>3311061</v>
      </c>
      <c r="I12" s="67" t="s">
        <v>207</v>
      </c>
      <c r="J12" s="68" t="s">
        <v>208</v>
      </c>
    </row>
    <row r="13" spans="1:10" ht="17.649999999999999" customHeight="1" x14ac:dyDescent="0.25">
      <c r="A13" s="69">
        <v>1</v>
      </c>
      <c r="B13" s="70" t="s">
        <v>209</v>
      </c>
      <c r="C13" s="71" t="s">
        <v>181</v>
      </c>
      <c r="D13" s="72" t="s">
        <v>194</v>
      </c>
      <c r="E13" s="73" t="s">
        <v>183</v>
      </c>
      <c r="F13" s="70" t="s">
        <v>184</v>
      </c>
      <c r="G13" s="70" t="s">
        <v>210</v>
      </c>
      <c r="H13" s="74">
        <v>1969751</v>
      </c>
      <c r="I13" s="75" t="s">
        <v>195</v>
      </c>
      <c r="J13" s="76" t="s">
        <v>198</v>
      </c>
    </row>
    <row r="14" spans="1:10" ht="17.649999999999999" customHeight="1" x14ac:dyDescent="0.25">
      <c r="A14" s="77">
        <v>2</v>
      </c>
      <c r="B14" s="78" t="s">
        <v>211</v>
      </c>
      <c r="C14" s="48" t="s">
        <v>181</v>
      </c>
      <c r="D14" s="79" t="s">
        <v>189</v>
      </c>
      <c r="E14" s="80" t="s">
        <v>183</v>
      </c>
      <c r="F14" s="78" t="s">
        <v>184</v>
      </c>
      <c r="G14" s="78" t="s">
        <v>210</v>
      </c>
      <c r="H14" s="81">
        <v>1958882</v>
      </c>
      <c r="I14" s="82" t="s">
        <v>191</v>
      </c>
      <c r="J14" s="83" t="s">
        <v>212</v>
      </c>
    </row>
    <row r="15" spans="1:10" ht="17.649999999999999" customHeight="1" x14ac:dyDescent="0.25">
      <c r="A15" s="77">
        <v>3</v>
      </c>
      <c r="B15" s="78" t="s">
        <v>213</v>
      </c>
      <c r="C15" s="48" t="s">
        <v>181</v>
      </c>
      <c r="D15" s="79" t="s">
        <v>194</v>
      </c>
      <c r="E15" s="80" t="s">
        <v>183</v>
      </c>
      <c r="F15" s="78" t="s">
        <v>184</v>
      </c>
      <c r="G15" s="78" t="s">
        <v>210</v>
      </c>
      <c r="H15" s="81">
        <v>1984215</v>
      </c>
      <c r="I15" s="82" t="s">
        <v>195</v>
      </c>
      <c r="J15" s="83" t="s">
        <v>196</v>
      </c>
    </row>
    <row r="16" spans="1:10" ht="17.649999999999999" customHeight="1" x14ac:dyDescent="0.25">
      <c r="A16" s="77">
        <v>4</v>
      </c>
      <c r="B16" s="78" t="s">
        <v>214</v>
      </c>
      <c r="C16" s="48" t="s">
        <v>181</v>
      </c>
      <c r="D16" s="79" t="s">
        <v>182</v>
      </c>
      <c r="E16" s="80" t="s">
        <v>183</v>
      </c>
      <c r="F16" s="78" t="s">
        <v>184</v>
      </c>
      <c r="G16" s="78" t="s">
        <v>210</v>
      </c>
      <c r="H16" s="81">
        <v>1959999</v>
      </c>
      <c r="I16" s="82" t="s">
        <v>195</v>
      </c>
      <c r="J16" s="83" t="s">
        <v>196</v>
      </c>
    </row>
    <row r="17" spans="1:10" ht="17.649999999999999" customHeight="1" x14ac:dyDescent="0.25">
      <c r="A17" s="77">
        <v>5</v>
      </c>
      <c r="B17" s="78" t="s">
        <v>215</v>
      </c>
      <c r="C17" s="48" t="s">
        <v>181</v>
      </c>
      <c r="D17" s="79" t="s">
        <v>194</v>
      </c>
      <c r="E17" s="80" t="s">
        <v>183</v>
      </c>
      <c r="F17" s="78" t="s">
        <v>184</v>
      </c>
      <c r="G17" s="78" t="s">
        <v>210</v>
      </c>
      <c r="H17" s="81">
        <v>1785400</v>
      </c>
      <c r="I17" s="82" t="s">
        <v>195</v>
      </c>
      <c r="J17" s="83" t="s">
        <v>196</v>
      </c>
    </row>
    <row r="18" spans="1:10" ht="17.649999999999999" customHeight="1" x14ac:dyDescent="0.25">
      <c r="A18" s="77">
        <v>6</v>
      </c>
      <c r="B18" s="78" t="s">
        <v>216</v>
      </c>
      <c r="C18" s="48" t="s">
        <v>181</v>
      </c>
      <c r="D18" s="79" t="s">
        <v>194</v>
      </c>
      <c r="E18" s="80" t="s">
        <v>183</v>
      </c>
      <c r="F18" s="78" t="s">
        <v>184</v>
      </c>
      <c r="G18" s="78" t="s">
        <v>210</v>
      </c>
      <c r="H18" s="81">
        <v>1788995</v>
      </c>
      <c r="I18" s="82" t="s">
        <v>195</v>
      </c>
      <c r="J18" s="83" t="s">
        <v>196</v>
      </c>
    </row>
    <row r="19" spans="1:10" ht="17.649999999999999" customHeight="1" x14ac:dyDescent="0.25">
      <c r="A19" s="84">
        <v>7</v>
      </c>
      <c r="B19" s="79" t="s">
        <v>217</v>
      </c>
      <c r="C19" s="78" t="s">
        <v>218</v>
      </c>
      <c r="D19" s="79" t="s">
        <v>219</v>
      </c>
      <c r="E19" s="85" t="s">
        <v>183</v>
      </c>
      <c r="F19" s="85" t="s">
        <v>184</v>
      </c>
      <c r="G19" s="78" t="s">
        <v>210</v>
      </c>
      <c r="H19" s="86">
        <v>1999222.02</v>
      </c>
      <c r="I19" s="87" t="s">
        <v>220</v>
      </c>
      <c r="J19" s="88" t="s">
        <v>221</v>
      </c>
    </row>
    <row r="20" spans="1:10" ht="17.649999999999999" customHeight="1" x14ac:dyDescent="0.25">
      <c r="A20" s="84">
        <v>8</v>
      </c>
      <c r="B20" s="79" t="s">
        <v>222</v>
      </c>
      <c r="C20" s="78" t="s">
        <v>218</v>
      </c>
      <c r="D20" s="79" t="s">
        <v>219</v>
      </c>
      <c r="E20" s="85" t="s">
        <v>223</v>
      </c>
      <c r="F20" s="85" t="s">
        <v>190</v>
      </c>
      <c r="G20" s="78" t="s">
        <v>210</v>
      </c>
      <c r="H20" s="86">
        <v>4934023.5199999996</v>
      </c>
      <c r="I20" s="87" t="s">
        <v>224</v>
      </c>
      <c r="J20" s="88" t="s">
        <v>205</v>
      </c>
    </row>
    <row r="21" spans="1:10" ht="17.649999999999999" customHeight="1" x14ac:dyDescent="0.25">
      <c r="A21" s="84">
        <v>9</v>
      </c>
      <c r="B21" s="79" t="s">
        <v>225</v>
      </c>
      <c r="C21" s="78" t="s">
        <v>218</v>
      </c>
      <c r="D21" s="79" t="s">
        <v>219</v>
      </c>
      <c r="E21" s="85" t="s">
        <v>183</v>
      </c>
      <c r="F21" s="85" t="s">
        <v>190</v>
      </c>
      <c r="G21" s="78" t="s">
        <v>210</v>
      </c>
      <c r="H21" s="86">
        <v>3457516.01</v>
      </c>
      <c r="I21" s="87" t="s">
        <v>224</v>
      </c>
      <c r="J21" s="88" t="s">
        <v>205</v>
      </c>
    </row>
    <row r="22" spans="1:10" ht="17.649999999999999" customHeight="1" x14ac:dyDescent="0.25">
      <c r="A22" s="84">
        <v>10</v>
      </c>
      <c r="B22" s="79" t="s">
        <v>226</v>
      </c>
      <c r="C22" s="78" t="s">
        <v>218</v>
      </c>
      <c r="D22" s="79" t="s">
        <v>219</v>
      </c>
      <c r="E22" s="85" t="s">
        <v>183</v>
      </c>
      <c r="F22" s="85" t="s">
        <v>184</v>
      </c>
      <c r="G22" s="78" t="s">
        <v>210</v>
      </c>
      <c r="H22" s="86">
        <v>1985046.02</v>
      </c>
      <c r="I22" s="87" t="s">
        <v>227</v>
      </c>
      <c r="J22" s="88" t="s">
        <v>228</v>
      </c>
    </row>
    <row r="23" spans="1:10" ht="17.649999999999999" customHeight="1" thickBot="1" x14ac:dyDescent="0.3">
      <c r="A23" s="89">
        <v>11</v>
      </c>
      <c r="B23" s="90" t="s">
        <v>229</v>
      </c>
      <c r="C23" s="91" t="s">
        <v>218</v>
      </c>
      <c r="D23" s="90" t="s">
        <v>219</v>
      </c>
      <c r="E23" s="92" t="s">
        <v>183</v>
      </c>
      <c r="F23" s="92" t="s">
        <v>184</v>
      </c>
      <c r="G23" s="91" t="s">
        <v>210</v>
      </c>
      <c r="H23" s="93">
        <v>1999929</v>
      </c>
      <c r="I23" s="94" t="s">
        <v>227</v>
      </c>
      <c r="J23" s="95" t="s">
        <v>230</v>
      </c>
    </row>
    <row r="24" spans="1:10" ht="17.649999999999999" customHeight="1" x14ac:dyDescent="0.25">
      <c r="A24" s="96">
        <v>1</v>
      </c>
      <c r="B24" s="97" t="s">
        <v>231</v>
      </c>
      <c r="C24" s="98" t="s">
        <v>218</v>
      </c>
      <c r="D24" s="97" t="s">
        <v>232</v>
      </c>
      <c r="E24" s="99" t="s">
        <v>223</v>
      </c>
      <c r="F24" s="100" t="s">
        <v>184</v>
      </c>
      <c r="G24" s="100" t="s">
        <v>233</v>
      </c>
      <c r="H24" s="101">
        <v>3462064</v>
      </c>
      <c r="I24" s="102" t="s">
        <v>224</v>
      </c>
      <c r="J24" s="103" t="s">
        <v>234</v>
      </c>
    </row>
    <row r="25" spans="1:10" ht="17.649999999999999" customHeight="1" x14ac:dyDescent="0.25">
      <c r="A25" s="104">
        <v>2</v>
      </c>
      <c r="B25" s="105" t="s">
        <v>235</v>
      </c>
      <c r="C25" s="106" t="s">
        <v>218</v>
      </c>
      <c r="D25" s="105" t="s">
        <v>232</v>
      </c>
      <c r="E25" s="107" t="s">
        <v>223</v>
      </c>
      <c r="F25" s="108" t="s">
        <v>184</v>
      </c>
      <c r="G25" s="108" t="s">
        <v>233</v>
      </c>
      <c r="H25" s="109">
        <v>3364586.01</v>
      </c>
      <c r="I25" s="110" t="s">
        <v>224</v>
      </c>
      <c r="J25" s="111" t="s">
        <v>221</v>
      </c>
    </row>
    <row r="26" spans="1:10" ht="17.649999999999999" customHeight="1" x14ac:dyDescent="0.25">
      <c r="A26" s="104">
        <v>3</v>
      </c>
      <c r="B26" s="105" t="s">
        <v>236</v>
      </c>
      <c r="C26" s="106" t="s">
        <v>218</v>
      </c>
      <c r="D26" s="105" t="s">
        <v>232</v>
      </c>
      <c r="E26" s="107" t="s">
        <v>183</v>
      </c>
      <c r="F26" s="108" t="s">
        <v>184</v>
      </c>
      <c r="G26" s="108" t="s">
        <v>233</v>
      </c>
      <c r="H26" s="109">
        <v>1785699.45</v>
      </c>
      <c r="I26" s="110" t="s">
        <v>227</v>
      </c>
      <c r="J26" s="111" t="s">
        <v>203</v>
      </c>
    </row>
    <row r="27" spans="1:10" ht="17.649999999999999" customHeight="1" x14ac:dyDescent="0.25">
      <c r="A27" s="104">
        <v>4</v>
      </c>
      <c r="B27" s="105" t="s">
        <v>237</v>
      </c>
      <c r="C27" s="106" t="s">
        <v>218</v>
      </c>
      <c r="D27" s="105" t="s">
        <v>219</v>
      </c>
      <c r="E27" s="107" t="s">
        <v>223</v>
      </c>
      <c r="F27" s="108" t="s">
        <v>190</v>
      </c>
      <c r="G27" s="108" t="s">
        <v>233</v>
      </c>
      <c r="H27" s="109">
        <v>4959570</v>
      </c>
      <c r="I27" s="110" t="s">
        <v>224</v>
      </c>
      <c r="J27" s="111" t="s">
        <v>192</v>
      </c>
    </row>
    <row r="28" spans="1:10" ht="17.649999999999999" customHeight="1" x14ac:dyDescent="0.25">
      <c r="A28" s="104">
        <v>5</v>
      </c>
      <c r="B28" s="105" t="s">
        <v>238</v>
      </c>
      <c r="C28" s="106" t="s">
        <v>218</v>
      </c>
      <c r="D28" s="105" t="s">
        <v>219</v>
      </c>
      <c r="E28" s="107" t="s">
        <v>183</v>
      </c>
      <c r="F28" s="108" t="s">
        <v>190</v>
      </c>
      <c r="G28" s="108" t="s">
        <v>233</v>
      </c>
      <c r="H28" s="109">
        <v>3009270</v>
      </c>
      <c r="I28" s="110" t="s">
        <v>227</v>
      </c>
      <c r="J28" s="111" t="s">
        <v>239</v>
      </c>
    </row>
    <row r="29" spans="1:10" ht="17.649999999999999" customHeight="1" x14ac:dyDescent="0.25">
      <c r="A29" s="104">
        <v>6</v>
      </c>
      <c r="B29" s="105" t="s">
        <v>240</v>
      </c>
      <c r="C29" s="106" t="s">
        <v>218</v>
      </c>
      <c r="D29" s="105" t="s">
        <v>182</v>
      </c>
      <c r="E29" s="107" t="s">
        <v>183</v>
      </c>
      <c r="F29" s="108" t="s">
        <v>184</v>
      </c>
      <c r="G29" s="108" t="s">
        <v>233</v>
      </c>
      <c r="H29" s="109">
        <v>1997386</v>
      </c>
      <c r="I29" s="110" t="s">
        <v>224</v>
      </c>
      <c r="J29" s="111" t="s">
        <v>241</v>
      </c>
    </row>
    <row r="30" spans="1:10" ht="17.649999999999999" customHeight="1" x14ac:dyDescent="0.25">
      <c r="A30" s="112">
        <v>7</v>
      </c>
      <c r="B30" s="106" t="s">
        <v>242</v>
      </c>
      <c r="C30" s="48" t="s">
        <v>181</v>
      </c>
      <c r="D30" s="105" t="s">
        <v>182</v>
      </c>
      <c r="E30" s="113" t="s">
        <v>183</v>
      </c>
      <c r="F30" s="106" t="s">
        <v>184</v>
      </c>
      <c r="G30" s="108" t="s">
        <v>233</v>
      </c>
      <c r="H30" s="114">
        <v>1995848</v>
      </c>
      <c r="I30" s="110" t="s">
        <v>224</v>
      </c>
      <c r="J30" s="115" t="s">
        <v>243</v>
      </c>
    </row>
    <row r="31" spans="1:10" ht="17.649999999999999" customHeight="1" x14ac:dyDescent="0.25">
      <c r="A31" s="112">
        <v>8</v>
      </c>
      <c r="B31" s="106" t="s">
        <v>244</v>
      </c>
      <c r="C31" s="48" t="s">
        <v>181</v>
      </c>
      <c r="D31" s="105" t="s">
        <v>182</v>
      </c>
      <c r="E31" s="113" t="s">
        <v>183</v>
      </c>
      <c r="F31" s="106" t="s">
        <v>184</v>
      </c>
      <c r="G31" s="108" t="s">
        <v>233</v>
      </c>
      <c r="H31" s="114">
        <v>1962901</v>
      </c>
      <c r="I31" s="110" t="s">
        <v>224</v>
      </c>
      <c r="J31" s="115" t="s">
        <v>243</v>
      </c>
    </row>
    <row r="32" spans="1:10" ht="17.649999999999999" customHeight="1" x14ac:dyDescent="0.25">
      <c r="A32" s="112">
        <v>9</v>
      </c>
      <c r="B32" s="106" t="s">
        <v>245</v>
      </c>
      <c r="C32" s="48" t="s">
        <v>181</v>
      </c>
      <c r="D32" s="105" t="s">
        <v>182</v>
      </c>
      <c r="E32" s="113" t="s">
        <v>183</v>
      </c>
      <c r="F32" s="106" t="s">
        <v>184</v>
      </c>
      <c r="G32" s="108" t="s">
        <v>233</v>
      </c>
      <c r="H32" s="114">
        <v>1995848</v>
      </c>
      <c r="I32" s="110" t="s">
        <v>224</v>
      </c>
      <c r="J32" s="115" t="s">
        <v>243</v>
      </c>
    </row>
    <row r="33" spans="1:19" ht="17.649999999999999" customHeight="1" x14ac:dyDescent="0.25">
      <c r="A33" s="112">
        <v>10</v>
      </c>
      <c r="B33" s="106" t="s">
        <v>246</v>
      </c>
      <c r="C33" s="48" t="s">
        <v>181</v>
      </c>
      <c r="D33" s="105" t="s">
        <v>182</v>
      </c>
      <c r="E33" s="113" t="s">
        <v>183</v>
      </c>
      <c r="F33" s="106" t="s">
        <v>184</v>
      </c>
      <c r="G33" s="108" t="s">
        <v>233</v>
      </c>
      <c r="H33" s="114">
        <v>1947556</v>
      </c>
      <c r="I33" s="116" t="s">
        <v>227</v>
      </c>
      <c r="J33" s="115" t="s">
        <v>196</v>
      </c>
    </row>
    <row r="34" spans="1:19" ht="17.649999999999999" customHeight="1" x14ac:dyDescent="0.25">
      <c r="A34" s="112">
        <v>11</v>
      </c>
      <c r="B34" s="106" t="s">
        <v>247</v>
      </c>
      <c r="C34" s="48" t="s">
        <v>181</v>
      </c>
      <c r="D34" s="105" t="s">
        <v>182</v>
      </c>
      <c r="E34" s="113" t="s">
        <v>183</v>
      </c>
      <c r="F34" s="106" t="s">
        <v>184</v>
      </c>
      <c r="G34" s="108" t="s">
        <v>233</v>
      </c>
      <c r="H34" s="114">
        <v>1970000</v>
      </c>
      <c r="I34" s="116" t="s">
        <v>227</v>
      </c>
      <c r="J34" s="115" t="s">
        <v>203</v>
      </c>
    </row>
    <row r="35" spans="1:19" ht="17.649999999999999" customHeight="1" x14ac:dyDescent="0.25">
      <c r="A35" s="112">
        <v>12</v>
      </c>
      <c r="B35" s="106" t="s">
        <v>248</v>
      </c>
      <c r="C35" s="48" t="s">
        <v>181</v>
      </c>
      <c r="D35" s="105" t="s">
        <v>249</v>
      </c>
      <c r="E35" s="113" t="s">
        <v>183</v>
      </c>
      <c r="F35" s="106" t="s">
        <v>184</v>
      </c>
      <c r="G35" s="108" t="s">
        <v>233</v>
      </c>
      <c r="H35" s="114">
        <v>1964709</v>
      </c>
      <c r="I35" s="116" t="s">
        <v>250</v>
      </c>
      <c r="J35" s="115" t="s">
        <v>251</v>
      </c>
    </row>
    <row r="36" spans="1:19" ht="17.649999999999999" customHeight="1" thickBot="1" x14ac:dyDescent="0.3">
      <c r="A36" s="117">
        <v>13</v>
      </c>
      <c r="B36" s="118" t="s">
        <v>252</v>
      </c>
      <c r="C36" s="63" t="s">
        <v>181</v>
      </c>
      <c r="D36" s="119" t="s">
        <v>182</v>
      </c>
      <c r="E36" s="120" t="s">
        <v>183</v>
      </c>
      <c r="F36" s="118" t="s">
        <v>184</v>
      </c>
      <c r="G36" s="121" t="s">
        <v>233</v>
      </c>
      <c r="H36" s="122">
        <v>1912353</v>
      </c>
      <c r="I36" s="123" t="s">
        <v>227</v>
      </c>
      <c r="J36" s="124" t="s">
        <v>203</v>
      </c>
    </row>
    <row r="37" spans="1:19" ht="17.649999999999999" customHeight="1" x14ac:dyDescent="0.25">
      <c r="A37" s="125">
        <v>1</v>
      </c>
      <c r="B37" s="126" t="s">
        <v>236</v>
      </c>
      <c r="C37" s="126" t="s">
        <v>218</v>
      </c>
      <c r="D37" s="127" t="s">
        <v>232</v>
      </c>
      <c r="E37" s="128" t="s">
        <v>183</v>
      </c>
      <c r="F37" s="126" t="s">
        <v>184</v>
      </c>
      <c r="G37" s="126" t="s">
        <v>233</v>
      </c>
      <c r="H37" s="129">
        <v>1785699.45</v>
      </c>
      <c r="I37" s="130" t="s">
        <v>227</v>
      </c>
      <c r="J37" s="131" t="s">
        <v>203</v>
      </c>
      <c r="P37" s="132"/>
      <c r="Q37" s="133"/>
      <c r="R37" s="134"/>
      <c r="S37" s="135"/>
    </row>
    <row r="38" spans="1:19" ht="17.649999999999999" customHeight="1" x14ac:dyDescent="0.25">
      <c r="A38" s="54">
        <v>2</v>
      </c>
      <c r="B38" s="55" t="s">
        <v>253</v>
      </c>
      <c r="C38" s="48" t="s">
        <v>181</v>
      </c>
      <c r="D38" s="56" t="s">
        <v>249</v>
      </c>
      <c r="E38" s="57" t="s">
        <v>183</v>
      </c>
      <c r="F38" s="136" t="s">
        <v>254</v>
      </c>
      <c r="G38" s="55" t="s">
        <v>255</v>
      </c>
      <c r="H38" s="58">
        <v>1987281.15</v>
      </c>
      <c r="I38" s="59" t="s">
        <v>227</v>
      </c>
      <c r="J38" s="137" t="s">
        <v>198</v>
      </c>
      <c r="P38" s="132"/>
      <c r="Q38" s="133"/>
      <c r="R38" s="134"/>
      <c r="S38" s="135"/>
    </row>
    <row r="39" spans="1:19" ht="17.649999999999999" customHeight="1" x14ac:dyDescent="0.25">
      <c r="A39" s="138">
        <v>3</v>
      </c>
      <c r="B39" s="139" t="s">
        <v>256</v>
      </c>
      <c r="C39" s="48" t="s">
        <v>181</v>
      </c>
      <c r="D39" s="140" t="s">
        <v>182</v>
      </c>
      <c r="E39" s="141" t="s">
        <v>183</v>
      </c>
      <c r="F39" s="142" t="s">
        <v>254</v>
      </c>
      <c r="G39" s="139" t="s">
        <v>255</v>
      </c>
      <c r="H39" s="143">
        <v>1820259</v>
      </c>
      <c r="I39" s="144" t="s">
        <v>224</v>
      </c>
      <c r="J39" s="145" t="s">
        <v>205</v>
      </c>
      <c r="P39" s="132"/>
      <c r="Q39" s="133"/>
      <c r="R39" s="134"/>
      <c r="S39" s="135"/>
    </row>
    <row r="40" spans="1:19" ht="17.649999999999999" customHeight="1" x14ac:dyDescent="0.25">
      <c r="A40" s="138">
        <v>4</v>
      </c>
      <c r="B40" s="139" t="s">
        <v>257</v>
      </c>
      <c r="C40" s="48" t="s">
        <v>181</v>
      </c>
      <c r="D40" s="140" t="s">
        <v>182</v>
      </c>
      <c r="E40" s="141" t="s">
        <v>183</v>
      </c>
      <c r="F40" s="142" t="s">
        <v>254</v>
      </c>
      <c r="G40" s="139" t="s">
        <v>255</v>
      </c>
      <c r="H40" s="143">
        <v>1856705</v>
      </c>
      <c r="I40" s="144" t="s">
        <v>224</v>
      </c>
      <c r="J40" s="145" t="s">
        <v>205</v>
      </c>
      <c r="P40" s="132"/>
      <c r="Q40" s="133"/>
      <c r="R40" s="134"/>
      <c r="S40" s="135"/>
    </row>
    <row r="41" spans="1:19" ht="17.649999999999999" customHeight="1" x14ac:dyDescent="0.25">
      <c r="A41" s="138">
        <v>5</v>
      </c>
      <c r="B41" s="139" t="s">
        <v>258</v>
      </c>
      <c r="C41" s="48" t="s">
        <v>181</v>
      </c>
      <c r="D41" s="140" t="s">
        <v>182</v>
      </c>
      <c r="E41" s="141" t="s">
        <v>183</v>
      </c>
      <c r="F41" s="142" t="s">
        <v>254</v>
      </c>
      <c r="G41" s="139" t="s">
        <v>255</v>
      </c>
      <c r="H41" s="143">
        <v>2000000</v>
      </c>
      <c r="I41" s="144" t="s">
        <v>195</v>
      </c>
      <c r="J41" s="145" t="s">
        <v>196</v>
      </c>
      <c r="P41" s="132"/>
      <c r="Q41" s="133"/>
      <c r="R41" s="134"/>
      <c r="S41" s="135"/>
    </row>
    <row r="42" spans="1:19" ht="17.649999999999999" customHeight="1" x14ac:dyDescent="0.25">
      <c r="A42" s="138">
        <v>6</v>
      </c>
      <c r="B42" s="139" t="s">
        <v>259</v>
      </c>
      <c r="C42" s="48" t="s">
        <v>181</v>
      </c>
      <c r="D42" s="140" t="s">
        <v>182</v>
      </c>
      <c r="E42" s="140" t="s">
        <v>223</v>
      </c>
      <c r="F42" s="142" t="s">
        <v>254</v>
      </c>
      <c r="G42" s="139" t="s">
        <v>255</v>
      </c>
      <c r="H42" s="143">
        <v>3360052.98</v>
      </c>
      <c r="I42" s="144" t="s">
        <v>260</v>
      </c>
      <c r="J42" s="145" t="s">
        <v>261</v>
      </c>
      <c r="P42" s="132"/>
      <c r="Q42" s="133"/>
      <c r="R42" s="134"/>
      <c r="S42" s="135"/>
    </row>
    <row r="43" spans="1:19" ht="17.649999999999999" customHeight="1" x14ac:dyDescent="0.25">
      <c r="A43" s="138">
        <v>7</v>
      </c>
      <c r="B43" s="139" t="s">
        <v>262</v>
      </c>
      <c r="C43" s="48" t="s">
        <v>181</v>
      </c>
      <c r="D43" s="140" t="s">
        <v>182</v>
      </c>
      <c r="E43" s="141" t="s">
        <v>183</v>
      </c>
      <c r="F43" s="139" t="s">
        <v>190</v>
      </c>
      <c r="G43" s="139" t="s">
        <v>255</v>
      </c>
      <c r="H43" s="143">
        <v>3359233</v>
      </c>
      <c r="I43" s="144" t="s">
        <v>195</v>
      </c>
      <c r="J43" s="145" t="s">
        <v>263</v>
      </c>
      <c r="P43" s="132"/>
      <c r="Q43" s="133"/>
      <c r="R43" s="134"/>
      <c r="S43" s="135"/>
    </row>
    <row r="44" spans="1:19" ht="17.649999999999999" customHeight="1" x14ac:dyDescent="0.25">
      <c r="A44" s="138">
        <v>8</v>
      </c>
      <c r="B44" s="139" t="s">
        <v>264</v>
      </c>
      <c r="C44" s="48" t="s">
        <v>181</v>
      </c>
      <c r="D44" s="140" t="s">
        <v>182</v>
      </c>
      <c r="E44" s="141" t="s">
        <v>183</v>
      </c>
      <c r="F44" s="142" t="s">
        <v>254</v>
      </c>
      <c r="G44" s="139" t="s">
        <v>255</v>
      </c>
      <c r="H44" s="143">
        <v>1720151</v>
      </c>
      <c r="I44" s="144" t="s">
        <v>227</v>
      </c>
      <c r="J44" s="145" t="s">
        <v>263</v>
      </c>
      <c r="P44" s="132"/>
      <c r="Q44" s="133"/>
      <c r="R44" s="134"/>
      <c r="S44" s="135"/>
    </row>
    <row r="45" spans="1:19" ht="17.649999999999999" customHeight="1" x14ac:dyDescent="0.25">
      <c r="A45" s="138">
        <v>9</v>
      </c>
      <c r="B45" s="139" t="s">
        <v>265</v>
      </c>
      <c r="C45" s="48" t="s">
        <v>181</v>
      </c>
      <c r="D45" s="140" t="s">
        <v>182</v>
      </c>
      <c r="E45" s="141" t="s">
        <v>183</v>
      </c>
      <c r="F45" s="142" t="s">
        <v>254</v>
      </c>
      <c r="G45" s="139" t="s">
        <v>255</v>
      </c>
      <c r="H45" s="143">
        <v>1856705</v>
      </c>
      <c r="I45" s="144" t="s">
        <v>224</v>
      </c>
      <c r="J45" s="145" t="s">
        <v>205</v>
      </c>
      <c r="P45" s="132"/>
      <c r="Q45" s="133"/>
      <c r="R45" s="134"/>
      <c r="S45" s="135"/>
    </row>
    <row r="46" spans="1:19" ht="17.649999999999999" customHeight="1" x14ac:dyDescent="0.25">
      <c r="A46" s="146">
        <v>10</v>
      </c>
      <c r="B46" s="140" t="s">
        <v>266</v>
      </c>
      <c r="C46" s="147" t="s">
        <v>267</v>
      </c>
      <c r="D46" s="140" t="s">
        <v>268</v>
      </c>
      <c r="E46" s="142" t="s">
        <v>223</v>
      </c>
      <c r="F46" s="142" t="s">
        <v>184</v>
      </c>
      <c r="G46" s="139" t="s">
        <v>255</v>
      </c>
      <c r="H46" s="148">
        <v>3092308.8</v>
      </c>
      <c r="I46" s="149" t="s">
        <v>227</v>
      </c>
      <c r="J46" s="145" t="s">
        <v>269</v>
      </c>
      <c r="P46" s="132"/>
      <c r="Q46" s="133"/>
      <c r="R46" s="134"/>
      <c r="S46" s="135"/>
    </row>
    <row r="47" spans="1:19" ht="17.649999999999999" customHeight="1" x14ac:dyDescent="0.25">
      <c r="A47" s="146">
        <v>11</v>
      </c>
      <c r="B47" s="140" t="s">
        <v>270</v>
      </c>
      <c r="C47" s="147" t="s">
        <v>267</v>
      </c>
      <c r="D47" s="140" t="s">
        <v>268</v>
      </c>
      <c r="E47" s="142" t="s">
        <v>223</v>
      </c>
      <c r="F47" s="142" t="s">
        <v>184</v>
      </c>
      <c r="G47" s="139" t="s">
        <v>255</v>
      </c>
      <c r="H47" s="148">
        <v>2629632.48</v>
      </c>
      <c r="I47" s="149" t="s">
        <v>227</v>
      </c>
      <c r="J47" s="145" t="s">
        <v>269</v>
      </c>
      <c r="P47" s="132"/>
      <c r="Q47" s="133"/>
      <c r="R47" s="134"/>
      <c r="S47" s="135"/>
    </row>
    <row r="48" spans="1:19" ht="17.649999999999999" customHeight="1" x14ac:dyDescent="0.25">
      <c r="A48" s="138">
        <v>12</v>
      </c>
      <c r="B48" s="139" t="s">
        <v>271</v>
      </c>
      <c r="C48" s="147" t="s">
        <v>267</v>
      </c>
      <c r="D48" s="140" t="s">
        <v>268</v>
      </c>
      <c r="E48" s="142" t="s">
        <v>223</v>
      </c>
      <c r="F48" s="142" t="s">
        <v>184</v>
      </c>
      <c r="G48" s="139" t="s">
        <v>255</v>
      </c>
      <c r="H48" s="143">
        <v>3000000</v>
      </c>
      <c r="I48" s="149" t="s">
        <v>227</v>
      </c>
      <c r="J48" s="145" t="s">
        <v>269</v>
      </c>
      <c r="P48" s="132"/>
      <c r="Q48" s="133"/>
      <c r="R48" s="134"/>
      <c r="S48" s="135"/>
    </row>
    <row r="49" spans="1:19" ht="17.649999999999999" customHeight="1" x14ac:dyDescent="0.25">
      <c r="A49" s="146">
        <v>13</v>
      </c>
      <c r="B49" s="140" t="s">
        <v>272</v>
      </c>
      <c r="C49" s="147" t="s">
        <v>267</v>
      </c>
      <c r="D49" s="140" t="s">
        <v>268</v>
      </c>
      <c r="E49" s="142" t="s">
        <v>223</v>
      </c>
      <c r="F49" s="142" t="s">
        <v>184</v>
      </c>
      <c r="G49" s="139" t="s">
        <v>255</v>
      </c>
      <c r="H49" s="148">
        <v>3192495</v>
      </c>
      <c r="I49" s="149" t="s">
        <v>227</v>
      </c>
      <c r="J49" s="145" t="s">
        <v>269</v>
      </c>
      <c r="P49" s="132"/>
      <c r="Q49" s="133"/>
      <c r="R49" s="134"/>
      <c r="S49" s="135"/>
    </row>
    <row r="50" spans="1:19" ht="17.649999999999999" customHeight="1" x14ac:dyDescent="0.25">
      <c r="A50" s="146">
        <v>14</v>
      </c>
      <c r="B50" s="140" t="s">
        <v>273</v>
      </c>
      <c r="C50" s="147" t="s">
        <v>267</v>
      </c>
      <c r="D50" s="140" t="s">
        <v>268</v>
      </c>
      <c r="E50" s="142" t="s">
        <v>223</v>
      </c>
      <c r="F50" s="142" t="s">
        <v>184</v>
      </c>
      <c r="G50" s="139" t="s">
        <v>255</v>
      </c>
      <c r="H50" s="148">
        <v>2000000</v>
      </c>
      <c r="I50" s="149" t="s">
        <v>227</v>
      </c>
      <c r="J50" s="145" t="s">
        <v>269</v>
      </c>
      <c r="P50" s="132"/>
      <c r="Q50" s="133"/>
      <c r="R50" s="134"/>
      <c r="S50" s="135"/>
    </row>
    <row r="51" spans="1:19" ht="17.649999999999999" customHeight="1" x14ac:dyDescent="0.25">
      <c r="A51" s="146">
        <v>15</v>
      </c>
      <c r="B51" s="140" t="s">
        <v>274</v>
      </c>
      <c r="C51" s="147" t="s">
        <v>267</v>
      </c>
      <c r="D51" s="140" t="s">
        <v>268</v>
      </c>
      <c r="E51" s="142" t="s">
        <v>223</v>
      </c>
      <c r="F51" s="142" t="s">
        <v>184</v>
      </c>
      <c r="G51" s="139" t="s">
        <v>255</v>
      </c>
      <c r="H51" s="148">
        <v>2250045</v>
      </c>
      <c r="I51" s="149" t="s">
        <v>227</v>
      </c>
      <c r="J51" s="145" t="s">
        <v>269</v>
      </c>
      <c r="P51" s="132"/>
      <c r="Q51" s="133"/>
      <c r="R51" s="134"/>
      <c r="S51" s="135"/>
    </row>
    <row r="52" spans="1:19" ht="17.649999999999999" customHeight="1" x14ac:dyDescent="0.25">
      <c r="A52" s="146">
        <v>16</v>
      </c>
      <c r="B52" s="140" t="s">
        <v>275</v>
      </c>
      <c r="C52" s="147" t="s">
        <v>267</v>
      </c>
      <c r="D52" s="140" t="s">
        <v>268</v>
      </c>
      <c r="E52" s="142" t="s">
        <v>223</v>
      </c>
      <c r="F52" s="142" t="s">
        <v>184</v>
      </c>
      <c r="G52" s="139" t="s">
        <v>255</v>
      </c>
      <c r="H52" s="148">
        <v>3086761.22</v>
      </c>
      <c r="I52" s="149" t="s">
        <v>227</v>
      </c>
      <c r="J52" s="145" t="s">
        <v>269</v>
      </c>
      <c r="P52" s="132"/>
      <c r="Q52" s="133"/>
      <c r="R52" s="134"/>
      <c r="S52" s="135"/>
    </row>
    <row r="53" spans="1:19" ht="17.649999999999999" customHeight="1" x14ac:dyDescent="0.25">
      <c r="A53" s="138">
        <v>17</v>
      </c>
      <c r="B53" s="139" t="s">
        <v>276</v>
      </c>
      <c r="C53" s="147" t="s">
        <v>267</v>
      </c>
      <c r="D53" s="140" t="s">
        <v>268</v>
      </c>
      <c r="E53" s="142" t="s">
        <v>223</v>
      </c>
      <c r="F53" s="142" t="s">
        <v>184</v>
      </c>
      <c r="G53" s="139" t="s">
        <v>255</v>
      </c>
      <c r="H53" s="143">
        <v>2080366</v>
      </c>
      <c r="I53" s="149" t="s">
        <v>227</v>
      </c>
      <c r="J53" s="145" t="s">
        <v>269</v>
      </c>
      <c r="P53" s="132"/>
      <c r="Q53" s="133"/>
      <c r="R53" s="134"/>
      <c r="S53" s="135"/>
    </row>
    <row r="54" spans="1:19" ht="17.649999999999999" customHeight="1" x14ac:dyDescent="0.25">
      <c r="A54" s="138">
        <v>18</v>
      </c>
      <c r="B54" s="139" t="s">
        <v>277</v>
      </c>
      <c r="C54" s="147" t="s">
        <v>267</v>
      </c>
      <c r="D54" s="140" t="s">
        <v>268</v>
      </c>
      <c r="E54" s="142" t="s">
        <v>223</v>
      </c>
      <c r="F54" s="142" t="s">
        <v>184</v>
      </c>
      <c r="G54" s="139" t="s">
        <v>255</v>
      </c>
      <c r="H54" s="143">
        <v>2015000</v>
      </c>
      <c r="I54" s="149" t="s">
        <v>227</v>
      </c>
      <c r="J54" s="145" t="s">
        <v>269</v>
      </c>
      <c r="P54" s="132"/>
      <c r="Q54" s="133"/>
      <c r="R54" s="134"/>
      <c r="S54" s="135"/>
    </row>
    <row r="55" spans="1:19" ht="17.649999999999999" customHeight="1" x14ac:dyDescent="0.25">
      <c r="A55" s="146">
        <v>19</v>
      </c>
      <c r="B55" s="140" t="s">
        <v>278</v>
      </c>
      <c r="C55" s="147" t="s">
        <v>267</v>
      </c>
      <c r="D55" s="140" t="s">
        <v>268</v>
      </c>
      <c r="E55" s="142" t="s">
        <v>223</v>
      </c>
      <c r="F55" s="142" t="s">
        <v>184</v>
      </c>
      <c r="G55" s="139" t="s">
        <v>255</v>
      </c>
      <c r="H55" s="148">
        <v>3499587</v>
      </c>
      <c r="I55" s="149" t="s">
        <v>227</v>
      </c>
      <c r="J55" s="145" t="s">
        <v>269</v>
      </c>
      <c r="P55" s="132"/>
      <c r="Q55" s="133"/>
      <c r="R55" s="134"/>
      <c r="S55" s="135"/>
    </row>
    <row r="56" spans="1:19" ht="17.649999999999999" customHeight="1" x14ac:dyDescent="0.25">
      <c r="A56" s="146">
        <v>20</v>
      </c>
      <c r="B56" s="140" t="s">
        <v>279</v>
      </c>
      <c r="C56" s="147" t="s">
        <v>267</v>
      </c>
      <c r="D56" s="140" t="s">
        <v>268</v>
      </c>
      <c r="E56" s="142" t="s">
        <v>223</v>
      </c>
      <c r="F56" s="142" t="s">
        <v>184</v>
      </c>
      <c r="G56" s="139" t="s">
        <v>255</v>
      </c>
      <c r="H56" s="148">
        <v>2000000</v>
      </c>
      <c r="I56" s="149" t="s">
        <v>227</v>
      </c>
      <c r="J56" s="145" t="s">
        <v>269</v>
      </c>
      <c r="P56" s="132"/>
      <c r="Q56" s="133"/>
      <c r="R56" s="134"/>
      <c r="S56" s="135"/>
    </row>
    <row r="57" spans="1:19" ht="17.649999999999999" customHeight="1" x14ac:dyDescent="0.25">
      <c r="A57" s="146">
        <v>21</v>
      </c>
      <c r="B57" s="140" t="s">
        <v>280</v>
      </c>
      <c r="C57" s="147" t="s">
        <v>267</v>
      </c>
      <c r="D57" s="140" t="s">
        <v>268</v>
      </c>
      <c r="E57" s="142" t="s">
        <v>223</v>
      </c>
      <c r="F57" s="142" t="s">
        <v>184</v>
      </c>
      <c r="G57" s="139" t="s">
        <v>255</v>
      </c>
      <c r="H57" s="148">
        <v>2000000</v>
      </c>
      <c r="I57" s="149" t="s">
        <v>227</v>
      </c>
      <c r="J57" s="145" t="s">
        <v>269</v>
      </c>
      <c r="P57" s="132"/>
      <c r="Q57" s="133"/>
      <c r="R57" s="134"/>
      <c r="S57" s="135"/>
    </row>
    <row r="58" spans="1:19" ht="17.649999999999999" customHeight="1" x14ac:dyDescent="0.25">
      <c r="A58" s="146">
        <v>22</v>
      </c>
      <c r="B58" s="140" t="s">
        <v>281</v>
      </c>
      <c r="C58" s="147" t="s">
        <v>267</v>
      </c>
      <c r="D58" s="140" t="s">
        <v>268</v>
      </c>
      <c r="E58" s="142" t="s">
        <v>223</v>
      </c>
      <c r="F58" s="142" t="s">
        <v>184</v>
      </c>
      <c r="G58" s="139" t="s">
        <v>255</v>
      </c>
      <c r="H58" s="148">
        <v>3093800</v>
      </c>
      <c r="I58" s="149" t="s">
        <v>227</v>
      </c>
      <c r="J58" s="145" t="s">
        <v>269</v>
      </c>
      <c r="P58" s="132"/>
      <c r="Q58" s="133"/>
      <c r="R58" s="134"/>
      <c r="S58" s="135"/>
    </row>
    <row r="59" spans="1:19" ht="17.649999999999999" customHeight="1" x14ac:dyDescent="0.25">
      <c r="A59" s="146">
        <v>23</v>
      </c>
      <c r="B59" s="140" t="s">
        <v>282</v>
      </c>
      <c r="C59" s="147" t="s">
        <v>267</v>
      </c>
      <c r="D59" s="140" t="s">
        <v>268</v>
      </c>
      <c r="E59" s="142" t="s">
        <v>223</v>
      </c>
      <c r="F59" s="142" t="s">
        <v>184</v>
      </c>
      <c r="G59" s="139" t="s">
        <v>255</v>
      </c>
      <c r="H59" s="148">
        <v>2318410</v>
      </c>
      <c r="I59" s="149" t="s">
        <v>227</v>
      </c>
      <c r="J59" s="145" t="s">
        <v>269</v>
      </c>
      <c r="P59" s="132"/>
      <c r="Q59" s="133"/>
      <c r="R59" s="134"/>
      <c r="S59" s="135"/>
    </row>
    <row r="60" spans="1:19" ht="17.649999999999999" customHeight="1" x14ac:dyDescent="0.25">
      <c r="A60" s="138">
        <v>24</v>
      </c>
      <c r="B60" s="139" t="s">
        <v>283</v>
      </c>
      <c r="C60" s="147" t="s">
        <v>267</v>
      </c>
      <c r="D60" s="140" t="s">
        <v>268</v>
      </c>
      <c r="E60" s="142" t="s">
        <v>223</v>
      </c>
      <c r="F60" s="142" t="s">
        <v>184</v>
      </c>
      <c r="G60" s="139" t="s">
        <v>255</v>
      </c>
      <c r="H60" s="143">
        <v>3299835</v>
      </c>
      <c r="I60" s="149" t="s">
        <v>227</v>
      </c>
      <c r="J60" s="145" t="s">
        <v>269</v>
      </c>
      <c r="P60" s="132"/>
      <c r="Q60" s="133"/>
      <c r="R60" s="134"/>
      <c r="S60" s="135"/>
    </row>
    <row r="61" spans="1:19" ht="17.649999999999999" customHeight="1" x14ac:dyDescent="0.25">
      <c r="A61" s="146">
        <v>25</v>
      </c>
      <c r="B61" s="140" t="s">
        <v>284</v>
      </c>
      <c r="C61" s="147" t="s">
        <v>267</v>
      </c>
      <c r="D61" s="140" t="s">
        <v>268</v>
      </c>
      <c r="E61" s="142" t="s">
        <v>223</v>
      </c>
      <c r="F61" s="142" t="s">
        <v>184</v>
      </c>
      <c r="G61" s="139" t="s">
        <v>255</v>
      </c>
      <c r="H61" s="148">
        <v>3000000</v>
      </c>
      <c r="I61" s="149" t="s">
        <v>227</v>
      </c>
      <c r="J61" s="145" t="s">
        <v>269</v>
      </c>
      <c r="P61" s="132"/>
      <c r="Q61" s="133"/>
      <c r="R61" s="134"/>
      <c r="S61" s="135"/>
    </row>
    <row r="62" spans="1:19" ht="17.649999999999999" customHeight="1" x14ac:dyDescent="0.25">
      <c r="A62" s="146">
        <v>26</v>
      </c>
      <c r="B62" s="140" t="s">
        <v>285</v>
      </c>
      <c r="C62" s="147" t="s">
        <v>267</v>
      </c>
      <c r="D62" s="140" t="s">
        <v>268</v>
      </c>
      <c r="E62" s="142" t="s">
        <v>223</v>
      </c>
      <c r="F62" s="142" t="s">
        <v>184</v>
      </c>
      <c r="G62" s="139" t="s">
        <v>255</v>
      </c>
      <c r="H62" s="148">
        <v>3480891.41</v>
      </c>
      <c r="I62" s="149" t="s">
        <v>227</v>
      </c>
      <c r="J62" s="145" t="s">
        <v>269</v>
      </c>
      <c r="P62" s="132"/>
      <c r="Q62" s="133"/>
      <c r="R62" s="134"/>
      <c r="S62" s="135"/>
    </row>
    <row r="63" spans="1:19" ht="17.649999999999999" customHeight="1" x14ac:dyDescent="0.25">
      <c r="A63" s="138">
        <v>27</v>
      </c>
      <c r="B63" s="139" t="s">
        <v>286</v>
      </c>
      <c r="C63" s="147" t="s">
        <v>267</v>
      </c>
      <c r="D63" s="140" t="s">
        <v>268</v>
      </c>
      <c r="E63" s="142" t="s">
        <v>223</v>
      </c>
      <c r="F63" s="142" t="s">
        <v>184</v>
      </c>
      <c r="G63" s="139" t="s">
        <v>255</v>
      </c>
      <c r="H63" s="143">
        <v>2886157.3</v>
      </c>
      <c r="I63" s="149" t="s">
        <v>227</v>
      </c>
      <c r="J63" s="145" t="s">
        <v>269</v>
      </c>
      <c r="P63" s="132"/>
      <c r="Q63" s="133"/>
      <c r="R63" s="134"/>
      <c r="S63" s="135"/>
    </row>
    <row r="64" spans="1:19" ht="17.649999999999999" customHeight="1" x14ac:dyDescent="0.25">
      <c r="A64" s="146">
        <v>28</v>
      </c>
      <c r="B64" s="140" t="s">
        <v>287</v>
      </c>
      <c r="C64" s="147" t="s">
        <v>267</v>
      </c>
      <c r="D64" s="140" t="s">
        <v>268</v>
      </c>
      <c r="E64" s="142" t="s">
        <v>223</v>
      </c>
      <c r="F64" s="142" t="s">
        <v>184</v>
      </c>
      <c r="G64" s="139" t="s">
        <v>255</v>
      </c>
      <c r="H64" s="148">
        <v>2395816.4</v>
      </c>
      <c r="I64" s="149" t="s">
        <v>227</v>
      </c>
      <c r="J64" s="145" t="s">
        <v>269</v>
      </c>
      <c r="P64" s="132"/>
      <c r="Q64" s="133"/>
      <c r="R64" s="134"/>
      <c r="S64" s="135"/>
    </row>
    <row r="65" spans="1:19" ht="17.649999999999999" customHeight="1" x14ac:dyDescent="0.25">
      <c r="A65" s="138">
        <v>29</v>
      </c>
      <c r="B65" s="139" t="s">
        <v>288</v>
      </c>
      <c r="C65" s="147" t="s">
        <v>267</v>
      </c>
      <c r="D65" s="140" t="s">
        <v>268</v>
      </c>
      <c r="E65" s="142" t="s">
        <v>223</v>
      </c>
      <c r="F65" s="142" t="s">
        <v>184</v>
      </c>
      <c r="G65" s="139" t="s">
        <v>255</v>
      </c>
      <c r="H65" s="143">
        <v>2023016.45</v>
      </c>
      <c r="I65" s="149" t="s">
        <v>227</v>
      </c>
      <c r="J65" s="145" t="s">
        <v>269</v>
      </c>
      <c r="P65" s="132"/>
      <c r="Q65" s="133"/>
      <c r="R65" s="134"/>
      <c r="S65" s="135"/>
    </row>
    <row r="66" spans="1:19" ht="17.649999999999999" customHeight="1" x14ac:dyDescent="0.25">
      <c r="A66" s="138">
        <v>30</v>
      </c>
      <c r="B66" s="139" t="s">
        <v>289</v>
      </c>
      <c r="C66" s="147" t="s">
        <v>267</v>
      </c>
      <c r="D66" s="140" t="s">
        <v>268</v>
      </c>
      <c r="E66" s="142" t="s">
        <v>223</v>
      </c>
      <c r="F66" s="142" t="s">
        <v>184</v>
      </c>
      <c r="G66" s="139" t="s">
        <v>255</v>
      </c>
      <c r="H66" s="143">
        <v>3499125</v>
      </c>
      <c r="I66" s="149" t="s">
        <v>227</v>
      </c>
      <c r="J66" s="145" t="s">
        <v>269</v>
      </c>
      <c r="P66" s="132"/>
      <c r="Q66" s="133"/>
      <c r="R66" s="134"/>
      <c r="S66" s="135"/>
    </row>
    <row r="67" spans="1:19" ht="17.649999999999999" customHeight="1" x14ac:dyDescent="0.25">
      <c r="A67" s="138">
        <v>31</v>
      </c>
      <c r="B67" s="139" t="s">
        <v>290</v>
      </c>
      <c r="C67" s="147" t="s">
        <v>267</v>
      </c>
      <c r="D67" s="140" t="s">
        <v>268</v>
      </c>
      <c r="E67" s="142" t="s">
        <v>223</v>
      </c>
      <c r="F67" s="142" t="s">
        <v>184</v>
      </c>
      <c r="G67" s="139" t="s">
        <v>255</v>
      </c>
      <c r="H67" s="143">
        <v>2950000</v>
      </c>
      <c r="I67" s="149" t="s">
        <v>227</v>
      </c>
      <c r="J67" s="145" t="s">
        <v>269</v>
      </c>
      <c r="P67" s="132"/>
      <c r="Q67" s="133"/>
      <c r="R67" s="134"/>
      <c r="S67" s="135"/>
    </row>
    <row r="68" spans="1:19" ht="17.649999999999999" customHeight="1" x14ac:dyDescent="0.25">
      <c r="A68" s="146">
        <v>32</v>
      </c>
      <c r="B68" s="140" t="s">
        <v>291</v>
      </c>
      <c r="C68" s="147" t="s">
        <v>267</v>
      </c>
      <c r="D68" s="140" t="s">
        <v>268</v>
      </c>
      <c r="E68" s="142" t="s">
        <v>223</v>
      </c>
      <c r="F68" s="142" t="s">
        <v>184</v>
      </c>
      <c r="G68" s="139" t="s">
        <v>255</v>
      </c>
      <c r="H68" s="148">
        <v>2514439</v>
      </c>
      <c r="I68" s="149" t="s">
        <v>227</v>
      </c>
      <c r="J68" s="145" t="s">
        <v>269</v>
      </c>
      <c r="P68" s="132"/>
      <c r="Q68" s="133"/>
      <c r="R68" s="134"/>
      <c r="S68" s="135"/>
    </row>
    <row r="69" spans="1:19" ht="17.649999999999999" customHeight="1" x14ac:dyDescent="0.25">
      <c r="A69" s="138">
        <v>33</v>
      </c>
      <c r="B69" s="139" t="s">
        <v>292</v>
      </c>
      <c r="C69" s="147" t="s">
        <v>267</v>
      </c>
      <c r="D69" s="140" t="s">
        <v>268</v>
      </c>
      <c r="E69" s="142" t="s">
        <v>223</v>
      </c>
      <c r="F69" s="142" t="s">
        <v>184</v>
      </c>
      <c r="G69" s="139" t="s">
        <v>255</v>
      </c>
      <c r="H69" s="143">
        <v>3333724.32</v>
      </c>
      <c r="I69" s="149" t="s">
        <v>227</v>
      </c>
      <c r="J69" s="145" t="s">
        <v>269</v>
      </c>
      <c r="P69" s="132"/>
      <c r="Q69" s="133"/>
      <c r="R69" s="134"/>
      <c r="S69" s="135"/>
    </row>
    <row r="70" spans="1:19" ht="17.649999999999999" customHeight="1" x14ac:dyDescent="0.25">
      <c r="A70" s="146">
        <v>34</v>
      </c>
      <c r="B70" s="140" t="s">
        <v>293</v>
      </c>
      <c r="C70" s="147" t="s">
        <v>267</v>
      </c>
      <c r="D70" s="140" t="s">
        <v>268</v>
      </c>
      <c r="E70" s="142" t="s">
        <v>223</v>
      </c>
      <c r="F70" s="142" t="s">
        <v>184</v>
      </c>
      <c r="G70" s="139" t="s">
        <v>255</v>
      </c>
      <c r="H70" s="148">
        <v>2015000</v>
      </c>
      <c r="I70" s="149" t="s">
        <v>227</v>
      </c>
      <c r="J70" s="145" t="s">
        <v>269</v>
      </c>
      <c r="P70" s="132"/>
      <c r="Q70" s="133"/>
      <c r="R70" s="134"/>
      <c r="S70" s="135"/>
    </row>
    <row r="71" spans="1:19" ht="17.649999999999999" customHeight="1" x14ac:dyDescent="0.25">
      <c r="A71" s="138">
        <v>35</v>
      </c>
      <c r="B71" s="139" t="s">
        <v>294</v>
      </c>
      <c r="C71" s="147" t="s">
        <v>267</v>
      </c>
      <c r="D71" s="140" t="s">
        <v>268</v>
      </c>
      <c r="E71" s="142" t="s">
        <v>223</v>
      </c>
      <c r="F71" s="142" t="s">
        <v>184</v>
      </c>
      <c r="G71" s="139" t="s">
        <v>255</v>
      </c>
      <c r="H71" s="143">
        <v>3398579.6</v>
      </c>
      <c r="I71" s="149" t="s">
        <v>227</v>
      </c>
      <c r="J71" s="145" t="s">
        <v>269</v>
      </c>
      <c r="P71" s="132"/>
      <c r="Q71" s="133"/>
      <c r="R71" s="134"/>
      <c r="S71" s="135"/>
    </row>
    <row r="72" spans="1:19" ht="17.649999999999999" customHeight="1" x14ac:dyDescent="0.25">
      <c r="A72" s="138">
        <v>36</v>
      </c>
      <c r="B72" s="139" t="s">
        <v>295</v>
      </c>
      <c r="C72" s="147" t="s">
        <v>267</v>
      </c>
      <c r="D72" s="140" t="s">
        <v>268</v>
      </c>
      <c r="E72" s="142" t="s">
        <v>223</v>
      </c>
      <c r="F72" s="142" t="s">
        <v>184</v>
      </c>
      <c r="G72" s="139" t="s">
        <v>255</v>
      </c>
      <c r="H72" s="143">
        <v>3459330</v>
      </c>
      <c r="I72" s="149" t="s">
        <v>227</v>
      </c>
      <c r="J72" s="145" t="s">
        <v>269</v>
      </c>
      <c r="P72" s="132"/>
      <c r="Q72" s="133"/>
      <c r="R72" s="134"/>
      <c r="S72" s="135"/>
    </row>
    <row r="73" spans="1:19" ht="17.649999999999999" customHeight="1" x14ac:dyDescent="0.25">
      <c r="A73" s="146">
        <v>37</v>
      </c>
      <c r="B73" s="140" t="s">
        <v>296</v>
      </c>
      <c r="C73" s="147" t="s">
        <v>267</v>
      </c>
      <c r="D73" s="140" t="s">
        <v>268</v>
      </c>
      <c r="E73" s="142" t="s">
        <v>223</v>
      </c>
      <c r="F73" s="142" t="s">
        <v>184</v>
      </c>
      <c r="G73" s="139" t="s">
        <v>255</v>
      </c>
      <c r="H73" s="148">
        <v>2443993.2000000002</v>
      </c>
      <c r="I73" s="149" t="s">
        <v>227</v>
      </c>
      <c r="J73" s="145" t="s">
        <v>269</v>
      </c>
      <c r="P73" s="132"/>
      <c r="Q73" s="133"/>
      <c r="R73" s="134"/>
      <c r="S73" s="135"/>
    </row>
    <row r="74" spans="1:19" ht="17.649999999999999" customHeight="1" x14ac:dyDescent="0.25">
      <c r="A74" s="138">
        <v>38</v>
      </c>
      <c r="B74" s="139" t="s">
        <v>297</v>
      </c>
      <c r="C74" s="147" t="s">
        <v>267</v>
      </c>
      <c r="D74" s="140" t="s">
        <v>182</v>
      </c>
      <c r="E74" s="142" t="s">
        <v>223</v>
      </c>
      <c r="F74" s="142" t="s">
        <v>184</v>
      </c>
      <c r="G74" s="139" t="s">
        <v>255</v>
      </c>
      <c r="H74" s="143">
        <v>3220403.52</v>
      </c>
      <c r="I74" s="149" t="s">
        <v>227</v>
      </c>
      <c r="J74" s="145" t="s">
        <v>298</v>
      </c>
      <c r="P74" s="132"/>
      <c r="Q74" s="133"/>
      <c r="R74" s="134"/>
      <c r="S74" s="135"/>
    </row>
    <row r="75" spans="1:19" ht="17.649999999999999" customHeight="1" x14ac:dyDescent="0.25">
      <c r="A75" s="138">
        <v>39</v>
      </c>
      <c r="B75" s="139" t="s">
        <v>299</v>
      </c>
      <c r="C75" s="147" t="s">
        <v>267</v>
      </c>
      <c r="D75" s="140" t="s">
        <v>268</v>
      </c>
      <c r="E75" s="142" t="s">
        <v>223</v>
      </c>
      <c r="F75" s="142" t="s">
        <v>184</v>
      </c>
      <c r="G75" s="139" t="s">
        <v>255</v>
      </c>
      <c r="H75" s="148">
        <v>3485955</v>
      </c>
      <c r="I75" s="149" t="s">
        <v>227</v>
      </c>
      <c r="J75" s="145" t="s">
        <v>269</v>
      </c>
      <c r="P75" s="132"/>
      <c r="Q75" s="133"/>
      <c r="R75" s="134"/>
      <c r="S75" s="135"/>
    </row>
    <row r="76" spans="1:19" ht="17.649999999999999" customHeight="1" x14ac:dyDescent="0.25">
      <c r="A76" s="138">
        <v>40</v>
      </c>
      <c r="B76" s="139" t="s">
        <v>300</v>
      </c>
      <c r="C76" s="147" t="s">
        <v>267</v>
      </c>
      <c r="D76" s="140" t="s">
        <v>268</v>
      </c>
      <c r="E76" s="142" t="s">
        <v>223</v>
      </c>
      <c r="F76" s="142" t="s">
        <v>184</v>
      </c>
      <c r="G76" s="139" t="s">
        <v>255</v>
      </c>
      <c r="H76" s="143">
        <v>3489349</v>
      </c>
      <c r="I76" s="149" t="s">
        <v>227</v>
      </c>
      <c r="J76" s="145" t="s">
        <v>269</v>
      </c>
      <c r="P76" s="132"/>
      <c r="Q76" s="133"/>
      <c r="R76" s="134"/>
      <c r="S76" s="135"/>
    </row>
    <row r="77" spans="1:19" ht="17.649999999999999" customHeight="1" x14ac:dyDescent="0.25">
      <c r="A77" s="146">
        <v>41</v>
      </c>
      <c r="B77" s="140" t="s">
        <v>301</v>
      </c>
      <c r="C77" s="139" t="s">
        <v>218</v>
      </c>
      <c r="D77" s="140" t="s">
        <v>302</v>
      </c>
      <c r="E77" s="142" t="s">
        <v>303</v>
      </c>
      <c r="F77" s="142" t="s">
        <v>254</v>
      </c>
      <c r="G77" s="139" t="s">
        <v>255</v>
      </c>
      <c r="H77" s="148">
        <v>1914602</v>
      </c>
      <c r="I77" s="149" t="s">
        <v>195</v>
      </c>
      <c r="J77" s="145" t="s">
        <v>196</v>
      </c>
      <c r="P77" s="132"/>
      <c r="Q77" s="133"/>
      <c r="R77" s="134"/>
      <c r="S77" s="135"/>
    </row>
    <row r="78" spans="1:19" ht="17.649999999999999" customHeight="1" x14ac:dyDescent="0.25">
      <c r="A78" s="146">
        <v>42</v>
      </c>
      <c r="B78" s="140" t="s">
        <v>304</v>
      </c>
      <c r="C78" s="139" t="s">
        <v>218</v>
      </c>
      <c r="D78" s="140" t="s">
        <v>232</v>
      </c>
      <c r="E78" s="142" t="s">
        <v>223</v>
      </c>
      <c r="F78" s="142" t="s">
        <v>254</v>
      </c>
      <c r="G78" s="139" t="s">
        <v>255</v>
      </c>
      <c r="H78" s="148">
        <v>2170589.9900000002</v>
      </c>
      <c r="I78" s="149" t="s">
        <v>191</v>
      </c>
      <c r="J78" s="145" t="s">
        <v>192</v>
      </c>
      <c r="P78" s="132"/>
      <c r="Q78" s="133"/>
      <c r="R78" s="134"/>
      <c r="S78" s="135"/>
    </row>
    <row r="79" spans="1:19" ht="17.649999999999999" customHeight="1" x14ac:dyDescent="0.25">
      <c r="A79" s="146">
        <v>43</v>
      </c>
      <c r="B79" s="140" t="s">
        <v>305</v>
      </c>
      <c r="C79" s="139" t="s">
        <v>218</v>
      </c>
      <c r="D79" s="140" t="s">
        <v>189</v>
      </c>
      <c r="E79" s="142" t="s">
        <v>306</v>
      </c>
      <c r="F79" s="142" t="s">
        <v>254</v>
      </c>
      <c r="G79" s="139" t="s">
        <v>255</v>
      </c>
      <c r="H79" s="148">
        <v>3089589</v>
      </c>
      <c r="I79" s="149" t="s">
        <v>191</v>
      </c>
      <c r="J79" s="145" t="s">
        <v>307</v>
      </c>
      <c r="P79" s="132"/>
      <c r="Q79" s="133"/>
      <c r="R79" s="134"/>
      <c r="S79" s="135"/>
    </row>
    <row r="80" spans="1:19" ht="17.649999999999999" customHeight="1" x14ac:dyDescent="0.25">
      <c r="A80" s="146">
        <v>44</v>
      </c>
      <c r="B80" s="140" t="s">
        <v>308</v>
      </c>
      <c r="C80" s="139" t="s">
        <v>218</v>
      </c>
      <c r="D80" s="140" t="s">
        <v>219</v>
      </c>
      <c r="E80" s="142" t="s">
        <v>309</v>
      </c>
      <c r="F80" s="142" t="s">
        <v>184</v>
      </c>
      <c r="G80" s="139" t="s">
        <v>255</v>
      </c>
      <c r="H80" s="148">
        <v>1905212.6</v>
      </c>
      <c r="I80" s="149" t="s">
        <v>191</v>
      </c>
      <c r="J80" s="145" t="s">
        <v>192</v>
      </c>
      <c r="P80" s="132"/>
      <c r="Q80" s="133"/>
      <c r="R80" s="134"/>
      <c r="S80" s="135"/>
    </row>
    <row r="81" spans="1:19" ht="17.649999999999999" customHeight="1" x14ac:dyDescent="0.25">
      <c r="A81" s="146">
        <v>45</v>
      </c>
      <c r="B81" s="140" t="s">
        <v>310</v>
      </c>
      <c r="C81" s="139" t="s">
        <v>218</v>
      </c>
      <c r="D81" s="140" t="s">
        <v>219</v>
      </c>
      <c r="E81" s="142" t="s">
        <v>309</v>
      </c>
      <c r="F81" s="142" t="s">
        <v>190</v>
      </c>
      <c r="G81" s="139" t="s">
        <v>255</v>
      </c>
      <c r="H81" s="148">
        <v>2868158</v>
      </c>
      <c r="I81" s="149" t="s">
        <v>207</v>
      </c>
      <c r="J81" s="150" t="s">
        <v>260</v>
      </c>
      <c r="P81" s="132"/>
      <c r="Q81" s="133"/>
      <c r="R81" s="134"/>
      <c r="S81" s="135"/>
    </row>
    <row r="82" spans="1:19" ht="17.649999999999999" customHeight="1" x14ac:dyDescent="0.25">
      <c r="A82" s="146">
        <v>46</v>
      </c>
      <c r="B82" s="140" t="s">
        <v>311</v>
      </c>
      <c r="C82" s="139" t="s">
        <v>218</v>
      </c>
      <c r="D82" s="140" t="s">
        <v>302</v>
      </c>
      <c r="E82" s="142" t="s">
        <v>303</v>
      </c>
      <c r="F82" s="142" t="s">
        <v>254</v>
      </c>
      <c r="G82" s="139" t="s">
        <v>255</v>
      </c>
      <c r="H82" s="148">
        <v>169767.66</v>
      </c>
      <c r="I82" s="149" t="s">
        <v>191</v>
      </c>
      <c r="J82" s="145" t="s">
        <v>312</v>
      </c>
      <c r="P82" s="132"/>
      <c r="Q82" s="133"/>
      <c r="R82" s="134"/>
      <c r="S82" s="135"/>
    </row>
    <row r="83" spans="1:19" ht="17.649999999999999" customHeight="1" x14ac:dyDescent="0.25">
      <c r="A83" s="146">
        <v>47</v>
      </c>
      <c r="B83" s="140" t="s">
        <v>313</v>
      </c>
      <c r="C83" s="139" t="s">
        <v>218</v>
      </c>
      <c r="D83" s="140" t="s">
        <v>219</v>
      </c>
      <c r="E83" s="142" t="s">
        <v>309</v>
      </c>
      <c r="F83" s="142" t="s">
        <v>184</v>
      </c>
      <c r="G83" s="139" t="s">
        <v>255</v>
      </c>
      <c r="H83" s="148">
        <v>1999450.01</v>
      </c>
      <c r="I83" s="149" t="s">
        <v>191</v>
      </c>
      <c r="J83" s="145" t="s">
        <v>234</v>
      </c>
      <c r="P83" s="132"/>
      <c r="Q83" s="133"/>
      <c r="R83" s="134"/>
      <c r="S83" s="135"/>
    </row>
    <row r="84" spans="1:19" ht="17.649999999999999" customHeight="1" x14ac:dyDescent="0.25">
      <c r="A84" s="146">
        <v>48</v>
      </c>
      <c r="B84" s="140" t="s">
        <v>314</v>
      </c>
      <c r="C84" s="139" t="s">
        <v>218</v>
      </c>
      <c r="D84" s="140" t="s">
        <v>232</v>
      </c>
      <c r="E84" s="142" t="s">
        <v>183</v>
      </c>
      <c r="F84" s="142" t="s">
        <v>254</v>
      </c>
      <c r="G84" s="139" t="s">
        <v>255</v>
      </c>
      <c r="H84" s="148">
        <v>1704868</v>
      </c>
      <c r="I84" s="149" t="s">
        <v>191</v>
      </c>
      <c r="J84" s="145" t="s">
        <v>315</v>
      </c>
      <c r="P84" s="132"/>
      <c r="Q84" s="133"/>
      <c r="R84" s="134"/>
      <c r="S84" s="135"/>
    </row>
    <row r="85" spans="1:19" ht="17.649999999999999" customHeight="1" x14ac:dyDescent="0.25">
      <c r="A85" s="146">
        <v>49</v>
      </c>
      <c r="B85" s="140" t="s">
        <v>316</v>
      </c>
      <c r="C85" s="139" t="s">
        <v>218</v>
      </c>
      <c r="D85" s="140" t="s">
        <v>232</v>
      </c>
      <c r="E85" s="142" t="s">
        <v>183</v>
      </c>
      <c r="F85" s="142" t="s">
        <v>254</v>
      </c>
      <c r="G85" s="139" t="s">
        <v>255</v>
      </c>
      <c r="H85" s="148">
        <v>1618585</v>
      </c>
      <c r="I85" s="149" t="s">
        <v>191</v>
      </c>
      <c r="J85" s="145" t="s">
        <v>315</v>
      </c>
      <c r="P85" s="132"/>
      <c r="Q85" s="133"/>
      <c r="R85" s="134"/>
      <c r="S85" s="135"/>
    </row>
    <row r="86" spans="1:19" ht="17.649999999999999" customHeight="1" x14ac:dyDescent="0.25">
      <c r="A86" s="146">
        <v>50</v>
      </c>
      <c r="B86" s="140" t="s">
        <v>317</v>
      </c>
      <c r="C86" s="139" t="s">
        <v>218</v>
      </c>
      <c r="D86" s="140" t="s">
        <v>189</v>
      </c>
      <c r="E86" s="142" t="s">
        <v>318</v>
      </c>
      <c r="F86" s="142" t="s">
        <v>254</v>
      </c>
      <c r="G86" s="139" t="s">
        <v>255</v>
      </c>
      <c r="H86" s="148">
        <v>3375500</v>
      </c>
      <c r="I86" s="149" t="s">
        <v>195</v>
      </c>
      <c r="J86" s="145" t="s">
        <v>319</v>
      </c>
      <c r="P86" s="132"/>
      <c r="Q86" s="133"/>
      <c r="R86" s="134"/>
      <c r="S86" s="135"/>
    </row>
    <row r="87" spans="1:19" ht="17.649999999999999" customHeight="1" x14ac:dyDescent="0.25">
      <c r="A87" s="146">
        <v>51</v>
      </c>
      <c r="B87" s="140" t="s">
        <v>320</v>
      </c>
      <c r="C87" s="139" t="s">
        <v>218</v>
      </c>
      <c r="D87" s="140" t="s">
        <v>219</v>
      </c>
      <c r="E87" s="142" t="s">
        <v>183</v>
      </c>
      <c r="F87" s="142" t="s">
        <v>184</v>
      </c>
      <c r="G87" s="139" t="s">
        <v>255</v>
      </c>
      <c r="H87" s="148">
        <v>2000000</v>
      </c>
      <c r="I87" s="149" t="s">
        <v>195</v>
      </c>
      <c r="J87" s="145" t="s">
        <v>319</v>
      </c>
      <c r="P87" s="132"/>
      <c r="Q87" s="133"/>
      <c r="R87" s="134"/>
      <c r="S87" s="135"/>
    </row>
    <row r="88" spans="1:19" ht="17.649999999999999" customHeight="1" x14ac:dyDescent="0.25">
      <c r="A88" s="146">
        <v>52</v>
      </c>
      <c r="B88" s="140" t="s">
        <v>321</v>
      </c>
      <c r="C88" s="139" t="s">
        <v>218</v>
      </c>
      <c r="D88" s="140" t="s">
        <v>219</v>
      </c>
      <c r="E88" s="142" t="s">
        <v>309</v>
      </c>
      <c r="F88" s="142" t="s">
        <v>184</v>
      </c>
      <c r="G88" s="139" t="s">
        <v>255</v>
      </c>
      <c r="H88" s="148">
        <v>1937114</v>
      </c>
      <c r="I88" s="149" t="s">
        <v>191</v>
      </c>
      <c r="J88" s="145" t="s">
        <v>205</v>
      </c>
      <c r="P88" s="132"/>
      <c r="Q88" s="133"/>
      <c r="R88" s="134"/>
      <c r="S88" s="135"/>
    </row>
    <row r="89" spans="1:19" ht="17.649999999999999" customHeight="1" x14ac:dyDescent="0.25">
      <c r="A89" s="146">
        <v>53</v>
      </c>
      <c r="B89" s="140" t="s">
        <v>322</v>
      </c>
      <c r="C89" s="139" t="s">
        <v>218</v>
      </c>
      <c r="D89" s="140" t="s">
        <v>219</v>
      </c>
      <c r="E89" s="142" t="s">
        <v>309</v>
      </c>
      <c r="F89" s="142" t="s">
        <v>184</v>
      </c>
      <c r="G89" s="139" t="s">
        <v>255</v>
      </c>
      <c r="H89" s="148">
        <v>1948846.85</v>
      </c>
      <c r="I89" s="149" t="s">
        <v>195</v>
      </c>
      <c r="J89" s="145" t="s">
        <v>196</v>
      </c>
      <c r="P89" s="132"/>
      <c r="Q89" s="133"/>
      <c r="R89" s="134"/>
      <c r="S89" s="135"/>
    </row>
    <row r="90" spans="1:19" ht="17.649999999999999" customHeight="1" x14ac:dyDescent="0.25">
      <c r="A90" s="146">
        <v>54</v>
      </c>
      <c r="B90" s="140" t="s">
        <v>323</v>
      </c>
      <c r="C90" s="139" t="s">
        <v>218</v>
      </c>
      <c r="D90" s="140" t="s">
        <v>189</v>
      </c>
      <c r="E90" s="142" t="s">
        <v>309</v>
      </c>
      <c r="F90" s="142" t="s">
        <v>254</v>
      </c>
      <c r="G90" s="139" t="s">
        <v>255</v>
      </c>
      <c r="H90" s="148">
        <v>1882559</v>
      </c>
      <c r="I90" s="149" t="s">
        <v>195</v>
      </c>
      <c r="J90" s="145" t="s">
        <v>228</v>
      </c>
      <c r="P90" s="132"/>
      <c r="Q90" s="133"/>
      <c r="R90" s="134"/>
      <c r="S90" s="135"/>
    </row>
    <row r="91" spans="1:19" ht="17.649999999999999" customHeight="1" x14ac:dyDescent="0.25">
      <c r="A91" s="146">
        <v>55</v>
      </c>
      <c r="B91" s="140" t="s">
        <v>324</v>
      </c>
      <c r="C91" s="139" t="s">
        <v>218</v>
      </c>
      <c r="D91" s="140" t="s">
        <v>189</v>
      </c>
      <c r="E91" s="142" t="s">
        <v>309</v>
      </c>
      <c r="F91" s="142" t="s">
        <v>254</v>
      </c>
      <c r="G91" s="139" t="s">
        <v>255</v>
      </c>
      <c r="H91" s="148">
        <v>1574788.61</v>
      </c>
      <c r="I91" s="149" t="s">
        <v>191</v>
      </c>
      <c r="J91" s="145" t="s">
        <v>325</v>
      </c>
      <c r="P91" s="132"/>
      <c r="Q91" s="133"/>
      <c r="R91" s="134"/>
      <c r="S91" s="135"/>
    </row>
    <row r="92" spans="1:19" ht="17.649999999999999" customHeight="1" x14ac:dyDescent="0.25">
      <c r="A92" s="146">
        <v>56</v>
      </c>
      <c r="B92" s="140" t="s">
        <v>326</v>
      </c>
      <c r="C92" s="139" t="s">
        <v>218</v>
      </c>
      <c r="D92" s="140" t="s">
        <v>219</v>
      </c>
      <c r="E92" s="142" t="s">
        <v>309</v>
      </c>
      <c r="F92" s="142" t="s">
        <v>184</v>
      </c>
      <c r="G92" s="139" t="s">
        <v>255</v>
      </c>
      <c r="H92" s="148">
        <v>1999800</v>
      </c>
      <c r="I92" s="149" t="s">
        <v>195</v>
      </c>
      <c r="J92" s="145" t="s">
        <v>239</v>
      </c>
      <c r="P92" s="132"/>
      <c r="Q92" s="133"/>
      <c r="R92" s="134"/>
      <c r="S92" s="135"/>
    </row>
    <row r="93" spans="1:19" ht="17.649999999999999" customHeight="1" x14ac:dyDescent="0.25">
      <c r="A93" s="146">
        <v>57</v>
      </c>
      <c r="B93" s="140" t="s">
        <v>327</v>
      </c>
      <c r="C93" s="139" t="s">
        <v>218</v>
      </c>
      <c r="D93" s="140" t="s">
        <v>219</v>
      </c>
      <c r="E93" s="142" t="s">
        <v>183</v>
      </c>
      <c r="F93" s="142" t="s">
        <v>184</v>
      </c>
      <c r="G93" s="139" t="s">
        <v>255</v>
      </c>
      <c r="H93" s="148">
        <v>1950000</v>
      </c>
      <c r="I93" s="149" t="s">
        <v>195</v>
      </c>
      <c r="J93" s="150" t="s">
        <v>328</v>
      </c>
      <c r="P93" s="132"/>
      <c r="Q93" s="133"/>
      <c r="R93" s="134"/>
      <c r="S93" s="135"/>
    </row>
    <row r="94" spans="1:19" ht="17.649999999999999" customHeight="1" x14ac:dyDescent="0.25">
      <c r="A94" s="146">
        <v>58</v>
      </c>
      <c r="B94" s="140" t="s">
        <v>329</v>
      </c>
      <c r="C94" s="139" t="s">
        <v>218</v>
      </c>
      <c r="D94" s="140" t="s">
        <v>302</v>
      </c>
      <c r="E94" s="142" t="s">
        <v>303</v>
      </c>
      <c r="F94" s="142" t="s">
        <v>254</v>
      </c>
      <c r="G94" s="139" t="s">
        <v>255</v>
      </c>
      <c r="H94" s="148">
        <v>1959020</v>
      </c>
      <c r="I94" s="149" t="s">
        <v>191</v>
      </c>
      <c r="J94" s="145" t="s">
        <v>330</v>
      </c>
      <c r="P94" s="132"/>
      <c r="Q94" s="133"/>
      <c r="R94" s="134"/>
      <c r="S94" s="135"/>
    </row>
    <row r="95" spans="1:19" ht="17.649999999999999" customHeight="1" x14ac:dyDescent="0.25">
      <c r="A95" s="146">
        <v>59</v>
      </c>
      <c r="B95" s="140" t="s">
        <v>331</v>
      </c>
      <c r="C95" s="139" t="s">
        <v>218</v>
      </c>
      <c r="D95" s="140" t="s">
        <v>219</v>
      </c>
      <c r="E95" s="142" t="s">
        <v>309</v>
      </c>
      <c r="F95" s="142" t="s">
        <v>184</v>
      </c>
      <c r="G95" s="139" t="s">
        <v>255</v>
      </c>
      <c r="H95" s="148">
        <v>1905000</v>
      </c>
      <c r="I95" s="149" t="s">
        <v>195</v>
      </c>
      <c r="J95" s="145" t="s">
        <v>196</v>
      </c>
      <c r="P95" s="132"/>
      <c r="Q95" s="133"/>
      <c r="R95" s="134"/>
      <c r="S95" s="135"/>
    </row>
    <row r="96" spans="1:19" ht="17.649999999999999" customHeight="1" x14ac:dyDescent="0.25">
      <c r="A96" s="146">
        <v>60</v>
      </c>
      <c r="B96" s="140" t="s">
        <v>332</v>
      </c>
      <c r="C96" s="139" t="s">
        <v>218</v>
      </c>
      <c r="D96" s="140" t="s">
        <v>189</v>
      </c>
      <c r="E96" s="142" t="s">
        <v>318</v>
      </c>
      <c r="F96" s="142" t="s">
        <v>254</v>
      </c>
      <c r="G96" s="139" t="s">
        <v>255</v>
      </c>
      <c r="H96" s="148">
        <v>3019519.19</v>
      </c>
      <c r="I96" s="149" t="s">
        <v>191</v>
      </c>
      <c r="J96" s="145" t="s">
        <v>333</v>
      </c>
      <c r="P96" s="132"/>
      <c r="Q96" s="133"/>
      <c r="R96" s="134"/>
      <c r="S96" s="135"/>
    </row>
    <row r="97" spans="1:19" ht="17.649999999999999" customHeight="1" x14ac:dyDescent="0.25">
      <c r="A97" s="146">
        <v>61</v>
      </c>
      <c r="B97" s="140" t="s">
        <v>334</v>
      </c>
      <c r="C97" s="139" t="s">
        <v>218</v>
      </c>
      <c r="D97" s="140" t="s">
        <v>189</v>
      </c>
      <c r="E97" s="142" t="s">
        <v>303</v>
      </c>
      <c r="F97" s="142" t="s">
        <v>254</v>
      </c>
      <c r="G97" s="139" t="s">
        <v>255</v>
      </c>
      <c r="H97" s="148">
        <v>1884542.85</v>
      </c>
      <c r="I97" s="149" t="s">
        <v>195</v>
      </c>
      <c r="J97" s="145" t="s">
        <v>228</v>
      </c>
      <c r="P97" s="132"/>
      <c r="Q97" s="133"/>
      <c r="R97" s="134"/>
      <c r="S97" s="135"/>
    </row>
    <row r="98" spans="1:19" ht="17.649999999999999" customHeight="1" x14ac:dyDescent="0.25">
      <c r="A98" s="146">
        <v>62</v>
      </c>
      <c r="B98" s="140" t="s">
        <v>335</v>
      </c>
      <c r="C98" s="139" t="s">
        <v>218</v>
      </c>
      <c r="D98" s="140" t="s">
        <v>189</v>
      </c>
      <c r="E98" s="142" t="s">
        <v>309</v>
      </c>
      <c r="F98" s="142" t="s">
        <v>254</v>
      </c>
      <c r="G98" s="139" t="s">
        <v>255</v>
      </c>
      <c r="H98" s="148">
        <v>1994474.31</v>
      </c>
      <c r="I98" s="149" t="s">
        <v>191</v>
      </c>
      <c r="J98" s="145" t="s">
        <v>192</v>
      </c>
      <c r="P98" s="132"/>
      <c r="Q98" s="133"/>
      <c r="R98" s="134"/>
      <c r="S98" s="135"/>
    </row>
    <row r="99" spans="1:19" ht="17.649999999999999" customHeight="1" x14ac:dyDescent="0.25">
      <c r="A99" s="146">
        <v>63</v>
      </c>
      <c r="B99" s="140" t="s">
        <v>336</v>
      </c>
      <c r="C99" s="139" t="s">
        <v>218</v>
      </c>
      <c r="D99" s="140" t="s">
        <v>232</v>
      </c>
      <c r="E99" s="142" t="s">
        <v>223</v>
      </c>
      <c r="F99" s="142" t="s">
        <v>254</v>
      </c>
      <c r="G99" s="139" t="s">
        <v>255</v>
      </c>
      <c r="H99" s="148">
        <v>3499949.36</v>
      </c>
      <c r="I99" s="149" t="s">
        <v>195</v>
      </c>
      <c r="J99" s="145" t="s">
        <v>228</v>
      </c>
      <c r="P99" s="132"/>
      <c r="Q99" s="133"/>
      <c r="R99" s="134"/>
      <c r="S99" s="135"/>
    </row>
    <row r="100" spans="1:19" ht="17.649999999999999" customHeight="1" x14ac:dyDescent="0.25">
      <c r="A100" s="146">
        <v>64</v>
      </c>
      <c r="B100" s="140" t="s">
        <v>337</v>
      </c>
      <c r="C100" s="139" t="s">
        <v>218</v>
      </c>
      <c r="D100" s="140" t="s">
        <v>302</v>
      </c>
      <c r="E100" s="142" t="s">
        <v>303</v>
      </c>
      <c r="F100" s="142" t="s">
        <v>254</v>
      </c>
      <c r="G100" s="139" t="s">
        <v>255</v>
      </c>
      <c r="H100" s="148">
        <v>1975663.4</v>
      </c>
      <c r="I100" s="149" t="s">
        <v>191</v>
      </c>
      <c r="J100" s="145" t="s">
        <v>234</v>
      </c>
      <c r="P100" s="132"/>
      <c r="Q100" s="133"/>
      <c r="R100" s="134"/>
      <c r="S100" s="135"/>
    </row>
    <row r="101" spans="1:19" ht="17.649999999999999" customHeight="1" x14ac:dyDescent="0.25">
      <c r="A101" s="146">
        <v>65</v>
      </c>
      <c r="B101" s="140" t="s">
        <v>338</v>
      </c>
      <c r="C101" s="139" t="s">
        <v>218</v>
      </c>
      <c r="D101" s="140" t="s">
        <v>189</v>
      </c>
      <c r="E101" s="142" t="s">
        <v>306</v>
      </c>
      <c r="F101" s="142" t="s">
        <v>254</v>
      </c>
      <c r="G101" s="139" t="s">
        <v>255</v>
      </c>
      <c r="H101" s="148">
        <v>1442618.45</v>
      </c>
      <c r="I101" s="149" t="s">
        <v>191</v>
      </c>
      <c r="J101" s="145" t="s">
        <v>192</v>
      </c>
      <c r="P101" s="132"/>
      <c r="Q101" s="133"/>
      <c r="R101" s="134"/>
      <c r="S101" s="135"/>
    </row>
    <row r="102" spans="1:19" ht="17.649999999999999" customHeight="1" x14ac:dyDescent="0.25">
      <c r="A102" s="146">
        <v>66</v>
      </c>
      <c r="B102" s="140" t="s">
        <v>339</v>
      </c>
      <c r="C102" s="139" t="s">
        <v>218</v>
      </c>
      <c r="D102" s="140" t="s">
        <v>219</v>
      </c>
      <c r="E102" s="142" t="s">
        <v>309</v>
      </c>
      <c r="F102" s="142" t="s">
        <v>184</v>
      </c>
      <c r="G102" s="139" t="s">
        <v>255</v>
      </c>
      <c r="H102" s="148">
        <v>2654642</v>
      </c>
      <c r="I102" s="149" t="s">
        <v>207</v>
      </c>
      <c r="J102" s="150" t="s">
        <v>260</v>
      </c>
      <c r="P102" s="132"/>
      <c r="Q102" s="133"/>
      <c r="R102" s="134"/>
      <c r="S102" s="135"/>
    </row>
    <row r="103" spans="1:19" ht="17.649999999999999" customHeight="1" x14ac:dyDescent="0.25">
      <c r="A103" s="151">
        <v>67</v>
      </c>
      <c r="B103" s="152" t="s">
        <v>340</v>
      </c>
      <c r="C103" s="139" t="s">
        <v>218</v>
      </c>
      <c r="D103" s="152" t="s">
        <v>189</v>
      </c>
      <c r="E103" s="153" t="s">
        <v>309</v>
      </c>
      <c r="F103" s="153" t="s">
        <v>254</v>
      </c>
      <c r="G103" s="139" t="s">
        <v>255</v>
      </c>
      <c r="H103" s="154">
        <v>1779976.17</v>
      </c>
      <c r="I103" s="149" t="s">
        <v>195</v>
      </c>
      <c r="J103" s="145" t="s">
        <v>263</v>
      </c>
      <c r="P103" s="132"/>
      <c r="Q103" s="133"/>
      <c r="R103" s="134"/>
      <c r="S103" s="135"/>
    </row>
    <row r="104" spans="1:19" ht="17.649999999999999" customHeight="1" x14ac:dyDescent="0.25">
      <c r="A104" s="146">
        <v>68</v>
      </c>
      <c r="B104" s="140" t="s">
        <v>341</v>
      </c>
      <c r="C104" s="139" t="s">
        <v>218</v>
      </c>
      <c r="D104" s="140" t="s">
        <v>189</v>
      </c>
      <c r="E104" s="142" t="s">
        <v>309</v>
      </c>
      <c r="F104" s="142" t="s">
        <v>254</v>
      </c>
      <c r="G104" s="139" t="s">
        <v>255</v>
      </c>
      <c r="H104" s="148">
        <v>1744608.37</v>
      </c>
      <c r="I104" s="149" t="s">
        <v>191</v>
      </c>
      <c r="J104" s="145" t="s">
        <v>342</v>
      </c>
      <c r="P104" s="132"/>
      <c r="Q104" s="133"/>
      <c r="R104" s="134"/>
      <c r="S104" s="135"/>
    </row>
    <row r="105" spans="1:19" ht="17.649999999999999" customHeight="1" x14ac:dyDescent="0.25">
      <c r="A105" s="146">
        <v>69</v>
      </c>
      <c r="B105" s="140" t="s">
        <v>343</v>
      </c>
      <c r="C105" s="139" t="s">
        <v>218</v>
      </c>
      <c r="D105" s="140" t="s">
        <v>232</v>
      </c>
      <c r="E105" s="142" t="s">
        <v>183</v>
      </c>
      <c r="F105" s="142" t="s">
        <v>254</v>
      </c>
      <c r="G105" s="139" t="s">
        <v>255</v>
      </c>
      <c r="H105" s="148">
        <v>1405973.83</v>
      </c>
      <c r="I105" s="149" t="s">
        <v>191</v>
      </c>
      <c r="J105" s="145" t="s">
        <v>315</v>
      </c>
      <c r="P105" s="132"/>
      <c r="Q105" s="133"/>
      <c r="R105" s="134"/>
      <c r="S105" s="135"/>
    </row>
    <row r="106" spans="1:19" ht="17.649999999999999" customHeight="1" x14ac:dyDescent="0.25">
      <c r="A106" s="146">
        <v>70</v>
      </c>
      <c r="B106" s="140" t="s">
        <v>344</v>
      </c>
      <c r="C106" s="139" t="s">
        <v>218</v>
      </c>
      <c r="D106" s="140" t="s">
        <v>232</v>
      </c>
      <c r="E106" s="142" t="s">
        <v>183</v>
      </c>
      <c r="F106" s="142" t="s">
        <v>254</v>
      </c>
      <c r="G106" s="139" t="s">
        <v>255</v>
      </c>
      <c r="H106" s="148">
        <v>1827806.31</v>
      </c>
      <c r="I106" s="149" t="s">
        <v>191</v>
      </c>
      <c r="J106" s="145" t="s">
        <v>345</v>
      </c>
      <c r="P106" s="132"/>
      <c r="Q106" s="133"/>
      <c r="R106" s="134"/>
      <c r="S106" s="135"/>
    </row>
    <row r="107" spans="1:19" ht="17.649999999999999" customHeight="1" x14ac:dyDescent="0.25">
      <c r="A107" s="146">
        <v>71</v>
      </c>
      <c r="B107" s="140" t="s">
        <v>346</v>
      </c>
      <c r="C107" s="139" t="s">
        <v>218</v>
      </c>
      <c r="D107" s="140" t="s">
        <v>232</v>
      </c>
      <c r="E107" s="142" t="s">
        <v>183</v>
      </c>
      <c r="F107" s="142" t="s">
        <v>190</v>
      </c>
      <c r="G107" s="139" t="s">
        <v>255</v>
      </c>
      <c r="H107" s="148">
        <v>1241458.31</v>
      </c>
      <c r="I107" s="149" t="s">
        <v>191</v>
      </c>
      <c r="J107" s="145" t="s">
        <v>319</v>
      </c>
      <c r="P107" s="132"/>
      <c r="Q107" s="133"/>
      <c r="R107" s="134"/>
      <c r="S107" s="135"/>
    </row>
    <row r="108" spans="1:19" ht="17.649999999999999" customHeight="1" x14ac:dyDescent="0.25">
      <c r="A108" s="146">
        <v>72</v>
      </c>
      <c r="B108" s="140" t="s">
        <v>347</v>
      </c>
      <c r="C108" s="139" t="s">
        <v>218</v>
      </c>
      <c r="D108" s="140" t="s">
        <v>219</v>
      </c>
      <c r="E108" s="142" t="s">
        <v>309</v>
      </c>
      <c r="F108" s="142" t="s">
        <v>184</v>
      </c>
      <c r="G108" s="139" t="s">
        <v>255</v>
      </c>
      <c r="H108" s="148">
        <v>1954843.15</v>
      </c>
      <c r="I108" s="149" t="s">
        <v>195</v>
      </c>
      <c r="J108" s="145" t="s">
        <v>228</v>
      </c>
      <c r="P108" s="132"/>
      <c r="Q108" s="133"/>
      <c r="R108" s="134"/>
      <c r="S108" s="135"/>
    </row>
    <row r="109" spans="1:19" ht="17.649999999999999" customHeight="1" x14ac:dyDescent="0.25">
      <c r="A109" s="146">
        <v>73</v>
      </c>
      <c r="B109" s="140" t="s">
        <v>348</v>
      </c>
      <c r="C109" s="139" t="s">
        <v>218</v>
      </c>
      <c r="D109" s="140" t="s">
        <v>189</v>
      </c>
      <c r="E109" s="142" t="s">
        <v>306</v>
      </c>
      <c r="F109" s="142" t="s">
        <v>254</v>
      </c>
      <c r="G109" s="139" t="s">
        <v>255</v>
      </c>
      <c r="H109" s="148">
        <v>3391691</v>
      </c>
      <c r="I109" s="149" t="s">
        <v>191</v>
      </c>
      <c r="J109" s="145" t="s">
        <v>349</v>
      </c>
      <c r="P109" s="132"/>
      <c r="Q109" s="133"/>
      <c r="R109" s="134"/>
      <c r="S109" s="135"/>
    </row>
    <row r="110" spans="1:19" ht="17.649999999999999" customHeight="1" x14ac:dyDescent="0.25">
      <c r="A110" s="146">
        <v>74</v>
      </c>
      <c r="B110" s="140" t="s">
        <v>350</v>
      </c>
      <c r="C110" s="139" t="s">
        <v>218</v>
      </c>
      <c r="D110" s="140" t="s">
        <v>219</v>
      </c>
      <c r="E110" s="142" t="s">
        <v>309</v>
      </c>
      <c r="F110" s="142" t="s">
        <v>184</v>
      </c>
      <c r="G110" s="139" t="s">
        <v>255</v>
      </c>
      <c r="H110" s="148">
        <v>1792271</v>
      </c>
      <c r="I110" s="149" t="s">
        <v>191</v>
      </c>
      <c r="J110" s="145" t="s">
        <v>205</v>
      </c>
      <c r="P110" s="132"/>
      <c r="Q110" s="133"/>
      <c r="R110" s="134"/>
      <c r="S110" s="135"/>
    </row>
    <row r="111" spans="1:19" ht="17.649999999999999" customHeight="1" x14ac:dyDescent="0.25">
      <c r="A111" s="146">
        <v>75</v>
      </c>
      <c r="B111" s="140" t="s">
        <v>351</v>
      </c>
      <c r="C111" s="139" t="s">
        <v>218</v>
      </c>
      <c r="D111" s="140" t="s">
        <v>232</v>
      </c>
      <c r="E111" s="142" t="s">
        <v>183</v>
      </c>
      <c r="F111" s="142" t="s">
        <v>254</v>
      </c>
      <c r="G111" s="139" t="s">
        <v>255</v>
      </c>
      <c r="H111" s="148">
        <v>1370050</v>
      </c>
      <c r="I111" s="149" t="s">
        <v>191</v>
      </c>
      <c r="J111" s="145" t="s">
        <v>345</v>
      </c>
      <c r="P111" s="132"/>
      <c r="Q111" s="133"/>
      <c r="R111" s="134"/>
      <c r="S111" s="135"/>
    </row>
    <row r="112" spans="1:19" ht="17.649999999999999" customHeight="1" x14ac:dyDescent="0.25">
      <c r="A112" s="146">
        <v>76</v>
      </c>
      <c r="B112" s="140" t="s">
        <v>352</v>
      </c>
      <c r="C112" s="139" t="s">
        <v>218</v>
      </c>
      <c r="D112" s="140" t="s">
        <v>302</v>
      </c>
      <c r="E112" s="142" t="s">
        <v>303</v>
      </c>
      <c r="F112" s="142" t="s">
        <v>353</v>
      </c>
      <c r="G112" s="139" t="s">
        <v>255</v>
      </c>
      <c r="H112" s="148">
        <v>1475921.08</v>
      </c>
      <c r="I112" s="149" t="s">
        <v>191</v>
      </c>
      <c r="J112" s="145" t="s">
        <v>354</v>
      </c>
      <c r="P112" s="132"/>
      <c r="Q112" s="133"/>
      <c r="R112" s="134"/>
      <c r="S112" s="135"/>
    </row>
    <row r="113" spans="1:19" ht="17.649999999999999" customHeight="1" x14ac:dyDescent="0.25">
      <c r="A113" s="146">
        <v>77</v>
      </c>
      <c r="B113" s="140" t="s">
        <v>355</v>
      </c>
      <c r="C113" s="139" t="s">
        <v>218</v>
      </c>
      <c r="D113" s="140" t="s">
        <v>189</v>
      </c>
      <c r="E113" s="142" t="s">
        <v>309</v>
      </c>
      <c r="F113" s="142" t="s">
        <v>254</v>
      </c>
      <c r="G113" s="139" t="s">
        <v>255</v>
      </c>
      <c r="H113" s="148">
        <v>1493634.47</v>
      </c>
      <c r="I113" s="149" t="s">
        <v>191</v>
      </c>
      <c r="J113" s="145" t="s">
        <v>356</v>
      </c>
      <c r="P113" s="132"/>
      <c r="Q113" s="133"/>
      <c r="R113" s="134"/>
      <c r="S113" s="135"/>
    </row>
    <row r="114" spans="1:19" ht="17.649999999999999" customHeight="1" x14ac:dyDescent="0.25">
      <c r="A114" s="146">
        <v>78</v>
      </c>
      <c r="B114" s="140" t="s">
        <v>357</v>
      </c>
      <c r="C114" s="139" t="s">
        <v>218</v>
      </c>
      <c r="D114" s="140" t="s">
        <v>219</v>
      </c>
      <c r="E114" s="142" t="s">
        <v>309</v>
      </c>
      <c r="F114" s="142" t="s">
        <v>184</v>
      </c>
      <c r="G114" s="139" t="s">
        <v>255</v>
      </c>
      <c r="H114" s="148">
        <v>1938305.04</v>
      </c>
      <c r="I114" s="149" t="s">
        <v>195</v>
      </c>
      <c r="J114" s="145" t="s">
        <v>228</v>
      </c>
      <c r="P114" s="132"/>
      <c r="Q114" s="133"/>
      <c r="R114" s="134"/>
      <c r="S114" s="135"/>
    </row>
    <row r="115" spans="1:19" ht="17.649999999999999" customHeight="1" x14ac:dyDescent="0.25">
      <c r="A115" s="146">
        <v>79</v>
      </c>
      <c r="B115" s="140" t="s">
        <v>358</v>
      </c>
      <c r="C115" s="139" t="s">
        <v>218</v>
      </c>
      <c r="D115" s="140" t="s">
        <v>219</v>
      </c>
      <c r="E115" s="142" t="s">
        <v>183</v>
      </c>
      <c r="F115" s="142" t="s">
        <v>254</v>
      </c>
      <c r="G115" s="139" t="s">
        <v>255</v>
      </c>
      <c r="H115" s="148">
        <v>1999535</v>
      </c>
      <c r="I115" s="149" t="s">
        <v>220</v>
      </c>
      <c r="J115" s="145" t="s">
        <v>328</v>
      </c>
      <c r="P115" s="132"/>
      <c r="Q115" s="133"/>
      <c r="R115" s="134"/>
      <c r="S115" s="135"/>
    </row>
    <row r="116" spans="1:19" ht="17.649999999999999" customHeight="1" x14ac:dyDescent="0.25">
      <c r="A116" s="146">
        <v>80</v>
      </c>
      <c r="B116" s="140" t="s">
        <v>359</v>
      </c>
      <c r="C116" s="139" t="s">
        <v>218</v>
      </c>
      <c r="D116" s="140" t="s">
        <v>189</v>
      </c>
      <c r="E116" s="142" t="s">
        <v>306</v>
      </c>
      <c r="F116" s="142" t="s">
        <v>254</v>
      </c>
      <c r="G116" s="139" t="s">
        <v>255</v>
      </c>
      <c r="H116" s="148">
        <v>3322558.88</v>
      </c>
      <c r="I116" s="149" t="s">
        <v>195</v>
      </c>
      <c r="J116" s="145" t="s">
        <v>263</v>
      </c>
      <c r="P116" s="132"/>
      <c r="Q116" s="133"/>
      <c r="R116" s="134"/>
      <c r="S116" s="135"/>
    </row>
    <row r="117" spans="1:19" ht="17.649999999999999" customHeight="1" x14ac:dyDescent="0.25">
      <c r="A117" s="146">
        <v>81</v>
      </c>
      <c r="B117" s="140" t="s">
        <v>360</v>
      </c>
      <c r="C117" s="139" t="s">
        <v>218</v>
      </c>
      <c r="D117" s="140" t="s">
        <v>302</v>
      </c>
      <c r="E117" s="142" t="s">
        <v>361</v>
      </c>
      <c r="F117" s="142" t="s">
        <v>254</v>
      </c>
      <c r="G117" s="139" t="s">
        <v>255</v>
      </c>
      <c r="H117" s="148">
        <v>3491500</v>
      </c>
      <c r="I117" s="149" t="s">
        <v>195</v>
      </c>
      <c r="J117" s="145" t="s">
        <v>263</v>
      </c>
      <c r="P117" s="132"/>
      <c r="Q117" s="133"/>
      <c r="R117" s="134"/>
      <c r="S117" s="135"/>
    </row>
    <row r="118" spans="1:19" ht="17.649999999999999" customHeight="1" x14ac:dyDescent="0.25">
      <c r="A118" s="146">
        <v>82</v>
      </c>
      <c r="B118" s="140" t="s">
        <v>362</v>
      </c>
      <c r="C118" s="139" t="s">
        <v>218</v>
      </c>
      <c r="D118" s="140" t="s">
        <v>219</v>
      </c>
      <c r="E118" s="142" t="s">
        <v>183</v>
      </c>
      <c r="F118" s="142" t="s">
        <v>184</v>
      </c>
      <c r="G118" s="139" t="s">
        <v>255</v>
      </c>
      <c r="H118" s="148">
        <v>1950000</v>
      </c>
      <c r="I118" s="149" t="s">
        <v>195</v>
      </c>
      <c r="J118" s="145" t="s">
        <v>319</v>
      </c>
      <c r="P118" s="132"/>
      <c r="Q118" s="133"/>
      <c r="R118" s="134"/>
      <c r="S118" s="135"/>
    </row>
    <row r="119" spans="1:19" ht="17.649999999999999" customHeight="1" x14ac:dyDescent="0.25">
      <c r="A119" s="146">
        <v>83</v>
      </c>
      <c r="B119" s="140" t="s">
        <v>363</v>
      </c>
      <c r="C119" s="139" t="s">
        <v>218</v>
      </c>
      <c r="D119" s="140" t="s">
        <v>219</v>
      </c>
      <c r="E119" s="142" t="s">
        <v>309</v>
      </c>
      <c r="F119" s="142" t="s">
        <v>190</v>
      </c>
      <c r="G119" s="139" t="s">
        <v>255</v>
      </c>
      <c r="H119" s="148">
        <v>3482322</v>
      </c>
      <c r="I119" s="149" t="s">
        <v>207</v>
      </c>
      <c r="J119" s="150" t="s">
        <v>260</v>
      </c>
      <c r="P119" s="132"/>
      <c r="Q119" s="133"/>
      <c r="R119" s="134"/>
      <c r="S119" s="135"/>
    </row>
    <row r="120" spans="1:19" ht="17.649999999999999" customHeight="1" x14ac:dyDescent="0.25">
      <c r="A120" s="146">
        <v>84</v>
      </c>
      <c r="B120" s="140" t="s">
        <v>364</v>
      </c>
      <c r="C120" s="139" t="s">
        <v>218</v>
      </c>
      <c r="D120" s="140" t="s">
        <v>232</v>
      </c>
      <c r="E120" s="142" t="s">
        <v>183</v>
      </c>
      <c r="F120" s="142" t="s">
        <v>190</v>
      </c>
      <c r="G120" s="139" t="s">
        <v>255</v>
      </c>
      <c r="H120" s="148">
        <v>3087822</v>
      </c>
      <c r="I120" s="149" t="s">
        <v>191</v>
      </c>
      <c r="J120" s="145" t="s">
        <v>315</v>
      </c>
      <c r="P120" s="132"/>
      <c r="Q120" s="133"/>
      <c r="R120" s="134"/>
      <c r="S120" s="135"/>
    </row>
    <row r="121" spans="1:19" ht="17.649999999999999" customHeight="1" x14ac:dyDescent="0.25">
      <c r="A121" s="146">
        <v>85</v>
      </c>
      <c r="B121" s="140" t="s">
        <v>365</v>
      </c>
      <c r="C121" s="139" t="s">
        <v>218</v>
      </c>
      <c r="D121" s="140" t="s">
        <v>219</v>
      </c>
      <c r="E121" s="142" t="s">
        <v>183</v>
      </c>
      <c r="F121" s="142" t="s">
        <v>184</v>
      </c>
      <c r="G121" s="139" t="s">
        <v>255</v>
      </c>
      <c r="H121" s="148">
        <v>1999780</v>
      </c>
      <c r="I121" s="149" t="s">
        <v>195</v>
      </c>
      <c r="J121" s="145" t="s">
        <v>319</v>
      </c>
      <c r="P121" s="132"/>
      <c r="Q121" s="133"/>
      <c r="R121" s="134"/>
      <c r="S121" s="135"/>
    </row>
    <row r="122" spans="1:19" ht="17.649999999999999" customHeight="1" x14ac:dyDescent="0.25">
      <c r="A122" s="146">
        <v>86</v>
      </c>
      <c r="B122" s="140" t="s">
        <v>366</v>
      </c>
      <c r="C122" s="139" t="s">
        <v>218</v>
      </c>
      <c r="D122" s="140" t="s">
        <v>219</v>
      </c>
      <c r="E122" s="142" t="s">
        <v>223</v>
      </c>
      <c r="F122" s="142" t="s">
        <v>190</v>
      </c>
      <c r="G122" s="139" t="s">
        <v>255</v>
      </c>
      <c r="H122" s="148">
        <v>4138342</v>
      </c>
      <c r="I122" s="149" t="s">
        <v>186</v>
      </c>
      <c r="J122" s="145" t="s">
        <v>367</v>
      </c>
      <c r="P122" s="132"/>
      <c r="Q122" s="133"/>
      <c r="R122" s="134"/>
      <c r="S122" s="135"/>
    </row>
    <row r="123" spans="1:19" ht="17.649999999999999" customHeight="1" x14ac:dyDescent="0.25">
      <c r="A123" s="146">
        <v>87</v>
      </c>
      <c r="B123" s="140" t="s">
        <v>368</v>
      </c>
      <c r="C123" s="139" t="s">
        <v>218</v>
      </c>
      <c r="D123" s="140" t="s">
        <v>302</v>
      </c>
      <c r="E123" s="142" t="s">
        <v>303</v>
      </c>
      <c r="F123" s="142" t="s">
        <v>254</v>
      </c>
      <c r="G123" s="139" t="s">
        <v>255</v>
      </c>
      <c r="H123" s="148">
        <v>1702116.83</v>
      </c>
      <c r="I123" s="149" t="s">
        <v>195</v>
      </c>
      <c r="J123" s="145" t="s">
        <v>228</v>
      </c>
      <c r="P123" s="132"/>
      <c r="Q123" s="133"/>
      <c r="R123" s="134"/>
      <c r="S123" s="135"/>
    </row>
    <row r="124" spans="1:19" ht="17.649999999999999" customHeight="1" thickBot="1" x14ac:dyDescent="0.3">
      <c r="A124" s="155">
        <v>88</v>
      </c>
      <c r="B124" s="156" t="s">
        <v>369</v>
      </c>
      <c r="C124" s="157" t="s">
        <v>218</v>
      </c>
      <c r="D124" s="156" t="s">
        <v>219</v>
      </c>
      <c r="E124" s="158" t="s">
        <v>309</v>
      </c>
      <c r="F124" s="158" t="s">
        <v>184</v>
      </c>
      <c r="G124" s="157" t="s">
        <v>255</v>
      </c>
      <c r="H124" s="159">
        <v>1987744</v>
      </c>
      <c r="I124" s="160" t="s">
        <v>195</v>
      </c>
      <c r="J124" s="161" t="s">
        <v>228</v>
      </c>
      <c r="P124" s="132"/>
      <c r="Q124" s="133"/>
      <c r="R124" s="134"/>
      <c r="S124" s="135"/>
    </row>
    <row r="125" spans="1:19" ht="17.649999999999999" customHeight="1" x14ac:dyDescent="0.25">
      <c r="A125" s="162">
        <v>1</v>
      </c>
      <c r="B125" s="163" t="s">
        <v>370</v>
      </c>
      <c r="C125" s="163" t="s">
        <v>218</v>
      </c>
      <c r="D125" s="163" t="s">
        <v>189</v>
      </c>
      <c r="E125" s="164" t="s">
        <v>361</v>
      </c>
      <c r="F125" s="164" t="s">
        <v>371</v>
      </c>
      <c r="G125" s="164" t="s">
        <v>372</v>
      </c>
      <c r="H125" s="165">
        <v>3391639</v>
      </c>
      <c r="I125" s="166" t="s">
        <v>373</v>
      </c>
      <c r="J125" s="167" t="s">
        <v>224</v>
      </c>
      <c r="P125" s="132"/>
      <c r="Q125" s="133"/>
      <c r="R125" s="134"/>
      <c r="S125" s="135"/>
    </row>
    <row r="126" spans="1:19" ht="17.649999999999999" customHeight="1" x14ac:dyDescent="0.25">
      <c r="A126" s="168">
        <v>2</v>
      </c>
      <c r="B126" s="169" t="s">
        <v>374</v>
      </c>
      <c r="C126" s="169" t="s">
        <v>218</v>
      </c>
      <c r="D126" s="169" t="s">
        <v>189</v>
      </c>
      <c r="E126" s="170" t="s">
        <v>361</v>
      </c>
      <c r="F126" s="170" t="s">
        <v>371</v>
      </c>
      <c r="G126" s="170" t="s">
        <v>372</v>
      </c>
      <c r="H126" s="171">
        <v>3443923</v>
      </c>
      <c r="I126" s="172" t="s">
        <v>375</v>
      </c>
      <c r="J126" s="173" t="s">
        <v>376</v>
      </c>
      <c r="P126" s="132"/>
      <c r="Q126" s="133"/>
      <c r="R126" s="134"/>
      <c r="S126" s="135"/>
    </row>
    <row r="127" spans="1:19" ht="17.649999999999999" customHeight="1" x14ac:dyDescent="0.25">
      <c r="A127" s="168">
        <v>3</v>
      </c>
      <c r="B127" s="169" t="s">
        <v>377</v>
      </c>
      <c r="C127" s="169" t="s">
        <v>218</v>
      </c>
      <c r="D127" s="169" t="s">
        <v>189</v>
      </c>
      <c r="E127" s="170" t="s">
        <v>303</v>
      </c>
      <c r="F127" s="170" t="s">
        <v>371</v>
      </c>
      <c r="G127" s="170" t="s">
        <v>372</v>
      </c>
      <c r="H127" s="171">
        <v>1784386.2</v>
      </c>
      <c r="I127" s="172" t="s">
        <v>373</v>
      </c>
      <c r="J127" s="173" t="s">
        <v>378</v>
      </c>
      <c r="P127" s="132"/>
      <c r="Q127" s="133"/>
      <c r="R127" s="134"/>
      <c r="S127" s="135"/>
    </row>
    <row r="128" spans="1:19" ht="17.649999999999999" customHeight="1" x14ac:dyDescent="0.25">
      <c r="A128" s="174">
        <v>4</v>
      </c>
      <c r="B128" s="175" t="s">
        <v>379</v>
      </c>
      <c r="C128" s="169" t="s">
        <v>218</v>
      </c>
      <c r="D128" s="169" t="s">
        <v>302</v>
      </c>
      <c r="E128" s="170" t="s">
        <v>361</v>
      </c>
      <c r="F128" s="170" t="s">
        <v>371</v>
      </c>
      <c r="G128" s="170" t="s">
        <v>372</v>
      </c>
      <c r="H128" s="171">
        <v>3376331.23</v>
      </c>
      <c r="I128" s="172" t="s">
        <v>195</v>
      </c>
      <c r="J128" s="173" t="s">
        <v>380</v>
      </c>
      <c r="P128" s="132"/>
      <c r="Q128" s="133"/>
      <c r="R128" s="134"/>
      <c r="S128" s="135"/>
    </row>
    <row r="129" spans="1:19" ht="17.649999999999999" customHeight="1" x14ac:dyDescent="0.25">
      <c r="A129" s="168">
        <v>5</v>
      </c>
      <c r="B129" s="169" t="s">
        <v>381</v>
      </c>
      <c r="C129" s="169" t="s">
        <v>218</v>
      </c>
      <c r="D129" s="169" t="s">
        <v>302</v>
      </c>
      <c r="E129" s="170" t="s">
        <v>303</v>
      </c>
      <c r="F129" s="170" t="s">
        <v>371</v>
      </c>
      <c r="G129" s="170" t="s">
        <v>372</v>
      </c>
      <c r="H129" s="171">
        <v>1800000</v>
      </c>
      <c r="I129" s="172" t="s">
        <v>195</v>
      </c>
      <c r="J129" s="173" t="s">
        <v>382</v>
      </c>
      <c r="P129" s="132"/>
      <c r="Q129" s="133"/>
      <c r="R129" s="134"/>
      <c r="S129" s="135"/>
    </row>
    <row r="130" spans="1:19" ht="17.649999999999999" customHeight="1" x14ac:dyDescent="0.25">
      <c r="A130" s="168">
        <v>6</v>
      </c>
      <c r="B130" s="169" t="s">
        <v>383</v>
      </c>
      <c r="C130" s="169" t="s">
        <v>218</v>
      </c>
      <c r="D130" s="169" t="s">
        <v>302</v>
      </c>
      <c r="E130" s="170" t="s">
        <v>303</v>
      </c>
      <c r="F130" s="170" t="s">
        <v>371</v>
      </c>
      <c r="G130" s="170" t="s">
        <v>372</v>
      </c>
      <c r="H130" s="171">
        <v>1999459.96</v>
      </c>
      <c r="I130" s="172" t="s">
        <v>375</v>
      </c>
      <c r="J130" s="173" t="s">
        <v>384</v>
      </c>
      <c r="P130" s="132"/>
      <c r="Q130" s="133"/>
      <c r="R130" s="134"/>
      <c r="S130" s="135"/>
    </row>
    <row r="131" spans="1:19" ht="17.649999999999999" customHeight="1" x14ac:dyDescent="0.25">
      <c r="A131" s="168">
        <v>7</v>
      </c>
      <c r="B131" s="169" t="s">
        <v>385</v>
      </c>
      <c r="C131" s="169" t="s">
        <v>218</v>
      </c>
      <c r="D131" s="169" t="s">
        <v>302</v>
      </c>
      <c r="E131" s="170" t="s">
        <v>303</v>
      </c>
      <c r="F131" s="170" t="s">
        <v>371</v>
      </c>
      <c r="G131" s="170" t="s">
        <v>372</v>
      </c>
      <c r="H131" s="171">
        <v>2000000</v>
      </c>
      <c r="I131" s="172" t="s">
        <v>195</v>
      </c>
      <c r="J131" s="173" t="s">
        <v>384</v>
      </c>
      <c r="P131" s="132"/>
      <c r="Q131" s="133"/>
      <c r="R131" s="134"/>
      <c r="S131" s="135"/>
    </row>
    <row r="132" spans="1:19" ht="17.649999999999999" customHeight="1" x14ac:dyDescent="0.25">
      <c r="A132" s="168">
        <v>8</v>
      </c>
      <c r="B132" s="169" t="s">
        <v>386</v>
      </c>
      <c r="C132" s="169" t="s">
        <v>218</v>
      </c>
      <c r="D132" s="169" t="s">
        <v>302</v>
      </c>
      <c r="E132" s="170" t="s">
        <v>303</v>
      </c>
      <c r="F132" s="170" t="s">
        <v>371</v>
      </c>
      <c r="G132" s="170" t="s">
        <v>372</v>
      </c>
      <c r="H132" s="171">
        <v>1897643.19</v>
      </c>
      <c r="I132" s="172" t="s">
        <v>375</v>
      </c>
      <c r="J132" s="173" t="s">
        <v>384</v>
      </c>
      <c r="P132" s="132"/>
      <c r="Q132" s="133"/>
      <c r="R132" s="134"/>
      <c r="S132" s="135"/>
    </row>
    <row r="133" spans="1:19" ht="17.649999999999999" customHeight="1" x14ac:dyDescent="0.25">
      <c r="A133" s="168">
        <v>9</v>
      </c>
      <c r="B133" s="169" t="s">
        <v>387</v>
      </c>
      <c r="C133" s="169" t="s">
        <v>218</v>
      </c>
      <c r="D133" s="169" t="s">
        <v>302</v>
      </c>
      <c r="E133" s="170" t="s">
        <v>303</v>
      </c>
      <c r="F133" s="170" t="s">
        <v>353</v>
      </c>
      <c r="G133" s="170" t="s">
        <v>372</v>
      </c>
      <c r="H133" s="171">
        <v>2108128</v>
      </c>
      <c r="I133" s="172" t="s">
        <v>373</v>
      </c>
      <c r="J133" s="173" t="s">
        <v>388</v>
      </c>
      <c r="P133" s="132"/>
      <c r="Q133" s="133"/>
      <c r="R133" s="134"/>
      <c r="S133" s="135"/>
    </row>
    <row r="134" spans="1:19" ht="17.649999999999999" customHeight="1" x14ac:dyDescent="0.25">
      <c r="A134" s="168">
        <v>10</v>
      </c>
      <c r="B134" s="169" t="s">
        <v>389</v>
      </c>
      <c r="C134" s="169" t="s">
        <v>218</v>
      </c>
      <c r="D134" s="169" t="s">
        <v>302</v>
      </c>
      <c r="E134" s="170" t="s">
        <v>303</v>
      </c>
      <c r="F134" s="170" t="s">
        <v>371</v>
      </c>
      <c r="G134" s="170" t="s">
        <v>372</v>
      </c>
      <c r="H134" s="171">
        <v>2000000</v>
      </c>
      <c r="I134" s="172" t="s">
        <v>195</v>
      </c>
      <c r="J134" s="173" t="s">
        <v>390</v>
      </c>
      <c r="P134" s="132"/>
      <c r="Q134" s="133"/>
      <c r="R134" s="134"/>
      <c r="S134" s="135"/>
    </row>
    <row r="135" spans="1:19" ht="17.649999999999999" customHeight="1" x14ac:dyDescent="0.25">
      <c r="A135" s="168">
        <v>11</v>
      </c>
      <c r="B135" s="169" t="s">
        <v>391</v>
      </c>
      <c r="C135" s="169" t="s">
        <v>218</v>
      </c>
      <c r="D135" s="169" t="s">
        <v>302</v>
      </c>
      <c r="E135" s="170" t="s">
        <v>303</v>
      </c>
      <c r="F135" s="170" t="s">
        <v>371</v>
      </c>
      <c r="G135" s="170" t="s">
        <v>372</v>
      </c>
      <c r="H135" s="171">
        <v>1850540</v>
      </c>
      <c r="I135" s="172" t="s">
        <v>375</v>
      </c>
      <c r="J135" s="173" t="s">
        <v>390</v>
      </c>
      <c r="P135" s="132"/>
      <c r="Q135" s="133"/>
      <c r="R135" s="134"/>
      <c r="S135" s="135"/>
    </row>
    <row r="136" spans="1:19" ht="17.649999999999999" customHeight="1" x14ac:dyDescent="0.25">
      <c r="A136" s="168">
        <v>12</v>
      </c>
      <c r="B136" s="169" t="s">
        <v>392</v>
      </c>
      <c r="C136" s="169" t="s">
        <v>218</v>
      </c>
      <c r="D136" s="169" t="s">
        <v>302</v>
      </c>
      <c r="E136" s="170" t="s">
        <v>303</v>
      </c>
      <c r="F136" s="170" t="s">
        <v>371</v>
      </c>
      <c r="G136" s="170" t="s">
        <v>372</v>
      </c>
      <c r="H136" s="171">
        <v>1959020</v>
      </c>
      <c r="I136" s="172" t="s">
        <v>191</v>
      </c>
      <c r="J136" s="173" t="s">
        <v>330</v>
      </c>
      <c r="P136" s="132"/>
      <c r="Q136" s="133"/>
      <c r="R136" s="134"/>
      <c r="S136" s="135"/>
    </row>
    <row r="137" spans="1:19" ht="17.649999999999999" customHeight="1" x14ac:dyDescent="0.25">
      <c r="A137" s="168">
        <v>13</v>
      </c>
      <c r="B137" s="169" t="s">
        <v>393</v>
      </c>
      <c r="C137" s="169" t="s">
        <v>218</v>
      </c>
      <c r="D137" s="169" t="s">
        <v>249</v>
      </c>
      <c r="E137" s="170" t="s">
        <v>303</v>
      </c>
      <c r="F137" s="170" t="s">
        <v>371</v>
      </c>
      <c r="G137" s="170" t="s">
        <v>372</v>
      </c>
      <c r="H137" s="171">
        <v>1455689.86</v>
      </c>
      <c r="I137" s="172" t="s">
        <v>375</v>
      </c>
      <c r="J137" s="173" t="s">
        <v>390</v>
      </c>
      <c r="P137" s="132"/>
      <c r="Q137" s="133"/>
      <c r="R137" s="134"/>
      <c r="S137" s="135"/>
    </row>
    <row r="138" spans="1:19" ht="17.649999999999999" customHeight="1" x14ac:dyDescent="0.25">
      <c r="A138" s="168">
        <v>14</v>
      </c>
      <c r="B138" s="169" t="s">
        <v>394</v>
      </c>
      <c r="C138" s="169" t="s">
        <v>218</v>
      </c>
      <c r="D138" s="169" t="s">
        <v>249</v>
      </c>
      <c r="E138" s="170" t="s">
        <v>303</v>
      </c>
      <c r="F138" s="170" t="s">
        <v>371</v>
      </c>
      <c r="G138" s="170" t="s">
        <v>372</v>
      </c>
      <c r="H138" s="171">
        <v>1908369.03</v>
      </c>
      <c r="I138" s="172" t="s">
        <v>373</v>
      </c>
      <c r="J138" s="173" t="s">
        <v>395</v>
      </c>
      <c r="P138" s="132"/>
      <c r="Q138" s="133"/>
      <c r="R138" s="134"/>
      <c r="S138" s="135"/>
    </row>
    <row r="139" spans="1:19" ht="17.649999999999999" customHeight="1" x14ac:dyDescent="0.25">
      <c r="A139" s="168">
        <v>15</v>
      </c>
      <c r="B139" s="169" t="s">
        <v>396</v>
      </c>
      <c r="C139" s="169" t="s">
        <v>218</v>
      </c>
      <c r="D139" s="169" t="s">
        <v>182</v>
      </c>
      <c r="E139" s="170" t="s">
        <v>303</v>
      </c>
      <c r="F139" s="170" t="s">
        <v>371</v>
      </c>
      <c r="G139" s="170" t="s">
        <v>372</v>
      </c>
      <c r="H139" s="171">
        <v>1999000</v>
      </c>
      <c r="I139" s="172" t="s">
        <v>375</v>
      </c>
      <c r="J139" s="176" t="s">
        <v>397</v>
      </c>
      <c r="P139" s="132"/>
      <c r="Q139" s="133"/>
      <c r="R139" s="134"/>
      <c r="S139" s="135"/>
    </row>
    <row r="140" spans="1:19" ht="17.649999999999999" customHeight="1" x14ac:dyDescent="0.25">
      <c r="A140" s="168">
        <v>16</v>
      </c>
      <c r="B140" s="169" t="s">
        <v>398</v>
      </c>
      <c r="C140" s="169" t="s">
        <v>218</v>
      </c>
      <c r="D140" s="169" t="s">
        <v>182</v>
      </c>
      <c r="E140" s="170" t="s">
        <v>303</v>
      </c>
      <c r="F140" s="170" t="s">
        <v>371</v>
      </c>
      <c r="G140" s="170" t="s">
        <v>372</v>
      </c>
      <c r="H140" s="177">
        <v>1978529</v>
      </c>
      <c r="I140" s="172" t="s">
        <v>375</v>
      </c>
      <c r="J140" s="173" t="s">
        <v>399</v>
      </c>
      <c r="P140" s="132"/>
      <c r="Q140" s="133"/>
      <c r="R140" s="134"/>
      <c r="S140" s="135"/>
    </row>
    <row r="141" spans="1:19" ht="17.649999999999999" customHeight="1" x14ac:dyDescent="0.25">
      <c r="A141" s="178">
        <v>17</v>
      </c>
      <c r="B141" s="179" t="s">
        <v>400</v>
      </c>
      <c r="C141" s="169" t="s">
        <v>218</v>
      </c>
      <c r="D141" s="169" t="s">
        <v>302</v>
      </c>
      <c r="E141" s="170" t="s">
        <v>303</v>
      </c>
      <c r="F141" s="170" t="s">
        <v>371</v>
      </c>
      <c r="G141" s="179" t="s">
        <v>372</v>
      </c>
      <c r="H141" s="180">
        <v>1944178.36</v>
      </c>
      <c r="I141" s="181" t="s">
        <v>375</v>
      </c>
      <c r="J141" s="182" t="s">
        <v>401</v>
      </c>
      <c r="P141" s="132"/>
      <c r="Q141" s="133"/>
      <c r="R141" s="134"/>
      <c r="S141" s="135"/>
    </row>
    <row r="142" spans="1:19" ht="17.649999999999999" customHeight="1" x14ac:dyDescent="0.25">
      <c r="A142" s="168">
        <v>18</v>
      </c>
      <c r="B142" s="169" t="s">
        <v>402</v>
      </c>
      <c r="C142" s="169" t="s">
        <v>218</v>
      </c>
      <c r="D142" s="169" t="s">
        <v>219</v>
      </c>
      <c r="E142" s="170" t="s">
        <v>303</v>
      </c>
      <c r="F142" s="170" t="s">
        <v>371</v>
      </c>
      <c r="G142" s="170" t="s">
        <v>372</v>
      </c>
      <c r="H142" s="171">
        <v>1998405</v>
      </c>
      <c r="I142" s="172" t="s">
        <v>186</v>
      </c>
      <c r="J142" s="173" t="s">
        <v>403</v>
      </c>
      <c r="P142" s="132"/>
      <c r="Q142" s="133"/>
      <c r="R142" s="134"/>
      <c r="S142" s="135"/>
    </row>
    <row r="143" spans="1:19" ht="17.649999999999999" customHeight="1" x14ac:dyDescent="0.25">
      <c r="A143" s="168">
        <v>19</v>
      </c>
      <c r="B143" s="169" t="s">
        <v>404</v>
      </c>
      <c r="C143" s="169" t="s">
        <v>218</v>
      </c>
      <c r="D143" s="169" t="s">
        <v>219</v>
      </c>
      <c r="E143" s="170" t="s">
        <v>303</v>
      </c>
      <c r="F143" s="170" t="s">
        <v>371</v>
      </c>
      <c r="G143" s="170" t="s">
        <v>372</v>
      </c>
      <c r="H143" s="171">
        <v>1721549.96</v>
      </c>
      <c r="I143" s="172" t="s">
        <v>227</v>
      </c>
      <c r="J143" s="173" t="s">
        <v>239</v>
      </c>
      <c r="P143" s="132"/>
      <c r="Q143" s="133"/>
      <c r="R143" s="134"/>
      <c r="S143" s="135"/>
    </row>
    <row r="144" spans="1:19" ht="17.649999999999999" customHeight="1" x14ac:dyDescent="0.25">
      <c r="A144" s="168">
        <v>20</v>
      </c>
      <c r="B144" s="169" t="s">
        <v>405</v>
      </c>
      <c r="C144" s="169" t="s">
        <v>218</v>
      </c>
      <c r="D144" s="169" t="s">
        <v>219</v>
      </c>
      <c r="E144" s="170" t="s">
        <v>303</v>
      </c>
      <c r="F144" s="170" t="s">
        <v>371</v>
      </c>
      <c r="G144" s="170" t="s">
        <v>372</v>
      </c>
      <c r="H144" s="171">
        <v>1904217.52</v>
      </c>
      <c r="I144" s="172" t="s">
        <v>224</v>
      </c>
      <c r="J144" s="173" t="s">
        <v>406</v>
      </c>
      <c r="P144" s="132"/>
      <c r="Q144" s="133"/>
      <c r="R144" s="134"/>
      <c r="S144" s="135"/>
    </row>
    <row r="145" spans="1:19" ht="17.649999999999999" customHeight="1" x14ac:dyDescent="0.25">
      <c r="A145" s="168">
        <v>21</v>
      </c>
      <c r="B145" s="169" t="s">
        <v>407</v>
      </c>
      <c r="C145" s="169" t="s">
        <v>218</v>
      </c>
      <c r="D145" s="169" t="s">
        <v>219</v>
      </c>
      <c r="E145" s="170" t="s">
        <v>303</v>
      </c>
      <c r="F145" s="170" t="s">
        <v>371</v>
      </c>
      <c r="G145" s="170" t="s">
        <v>372</v>
      </c>
      <c r="H145" s="171">
        <v>1919000</v>
      </c>
      <c r="I145" s="172" t="s">
        <v>227</v>
      </c>
      <c r="J145" s="173" t="s">
        <v>239</v>
      </c>
      <c r="P145" s="132"/>
      <c r="Q145" s="133"/>
      <c r="R145" s="134"/>
      <c r="S145" s="135"/>
    </row>
    <row r="146" spans="1:19" ht="17.649999999999999" customHeight="1" x14ac:dyDescent="0.25">
      <c r="A146" s="168">
        <v>22</v>
      </c>
      <c r="B146" s="169" t="s">
        <v>408</v>
      </c>
      <c r="C146" s="169" t="s">
        <v>218</v>
      </c>
      <c r="D146" s="169" t="s">
        <v>219</v>
      </c>
      <c r="E146" s="170" t="s">
        <v>303</v>
      </c>
      <c r="F146" s="170" t="s">
        <v>371</v>
      </c>
      <c r="G146" s="170" t="s">
        <v>372</v>
      </c>
      <c r="H146" s="171">
        <v>2000000</v>
      </c>
      <c r="I146" s="172" t="s">
        <v>227</v>
      </c>
      <c r="J146" s="173" t="s">
        <v>196</v>
      </c>
      <c r="P146" s="132"/>
      <c r="Q146" s="133"/>
      <c r="R146" s="134"/>
      <c r="S146" s="135"/>
    </row>
    <row r="147" spans="1:19" ht="17.649999999999999" customHeight="1" x14ac:dyDescent="0.25">
      <c r="A147" s="168">
        <v>23</v>
      </c>
      <c r="B147" s="169" t="s">
        <v>409</v>
      </c>
      <c r="C147" s="169" t="s">
        <v>218</v>
      </c>
      <c r="D147" s="169" t="s">
        <v>219</v>
      </c>
      <c r="E147" s="170" t="s">
        <v>303</v>
      </c>
      <c r="F147" s="170" t="s">
        <v>371</v>
      </c>
      <c r="G147" s="170" t="s">
        <v>372</v>
      </c>
      <c r="H147" s="171">
        <v>1871920</v>
      </c>
      <c r="I147" s="172" t="s">
        <v>224</v>
      </c>
      <c r="J147" s="173" t="s">
        <v>192</v>
      </c>
      <c r="P147" s="132"/>
      <c r="Q147" s="133"/>
      <c r="R147" s="134"/>
      <c r="S147" s="135"/>
    </row>
    <row r="148" spans="1:19" ht="17.649999999999999" customHeight="1" x14ac:dyDescent="0.25">
      <c r="A148" s="168">
        <v>24</v>
      </c>
      <c r="B148" s="169" t="s">
        <v>410</v>
      </c>
      <c r="C148" s="169" t="s">
        <v>218</v>
      </c>
      <c r="D148" s="169" t="s">
        <v>219</v>
      </c>
      <c r="E148" s="170" t="s">
        <v>303</v>
      </c>
      <c r="F148" s="170" t="s">
        <v>371</v>
      </c>
      <c r="G148" s="170" t="s">
        <v>372</v>
      </c>
      <c r="H148" s="171">
        <v>1991223</v>
      </c>
      <c r="I148" s="172" t="s">
        <v>227</v>
      </c>
      <c r="J148" s="173" t="s">
        <v>228</v>
      </c>
      <c r="P148" s="132"/>
      <c r="Q148" s="133"/>
      <c r="R148" s="134"/>
      <c r="S148" s="135"/>
    </row>
    <row r="149" spans="1:19" ht="17.649999999999999" customHeight="1" x14ac:dyDescent="0.25">
      <c r="A149" s="168">
        <v>25</v>
      </c>
      <c r="B149" s="169" t="s">
        <v>411</v>
      </c>
      <c r="C149" s="169" t="s">
        <v>218</v>
      </c>
      <c r="D149" s="169" t="s">
        <v>219</v>
      </c>
      <c r="E149" s="170" t="s">
        <v>303</v>
      </c>
      <c r="F149" s="170" t="s">
        <v>371</v>
      </c>
      <c r="G149" s="170" t="s">
        <v>372</v>
      </c>
      <c r="H149" s="171">
        <v>2000000</v>
      </c>
      <c r="I149" s="172" t="s">
        <v>227</v>
      </c>
      <c r="J149" s="173" t="s">
        <v>319</v>
      </c>
      <c r="P149" s="132"/>
      <c r="Q149" s="133"/>
      <c r="R149" s="134"/>
      <c r="S149" s="135"/>
    </row>
    <row r="150" spans="1:19" ht="17.649999999999999" customHeight="1" x14ac:dyDescent="0.25">
      <c r="A150" s="168">
        <v>26</v>
      </c>
      <c r="B150" s="169" t="s">
        <v>412</v>
      </c>
      <c r="C150" s="169" t="s">
        <v>218</v>
      </c>
      <c r="D150" s="169" t="s">
        <v>219</v>
      </c>
      <c r="E150" s="170" t="s">
        <v>303</v>
      </c>
      <c r="F150" s="170" t="s">
        <v>371</v>
      </c>
      <c r="G150" s="170" t="s">
        <v>372</v>
      </c>
      <c r="H150" s="171">
        <v>1993274.32</v>
      </c>
      <c r="I150" s="172" t="s">
        <v>186</v>
      </c>
      <c r="J150" s="173" t="s">
        <v>413</v>
      </c>
      <c r="P150" s="132"/>
      <c r="Q150" s="133"/>
      <c r="R150" s="134"/>
      <c r="S150" s="135"/>
    </row>
    <row r="151" spans="1:19" ht="17.649999999999999" customHeight="1" x14ac:dyDescent="0.25">
      <c r="A151" s="168">
        <v>27</v>
      </c>
      <c r="B151" s="169" t="s">
        <v>414</v>
      </c>
      <c r="C151" s="169" t="s">
        <v>218</v>
      </c>
      <c r="D151" s="169" t="s">
        <v>219</v>
      </c>
      <c r="E151" s="170" t="s">
        <v>303</v>
      </c>
      <c r="F151" s="170" t="s">
        <v>371</v>
      </c>
      <c r="G151" s="170" t="s">
        <v>372</v>
      </c>
      <c r="H151" s="171">
        <v>1999681.97</v>
      </c>
      <c r="I151" s="172" t="s">
        <v>224</v>
      </c>
      <c r="J151" s="173" t="s">
        <v>415</v>
      </c>
      <c r="P151" s="132"/>
      <c r="Q151" s="133"/>
      <c r="R151" s="134"/>
      <c r="S151" s="135"/>
    </row>
    <row r="152" spans="1:19" ht="17.649999999999999" customHeight="1" x14ac:dyDescent="0.25">
      <c r="A152" s="168">
        <v>28</v>
      </c>
      <c r="B152" s="169" t="s">
        <v>416</v>
      </c>
      <c r="C152" s="169" t="s">
        <v>218</v>
      </c>
      <c r="D152" s="169" t="s">
        <v>219</v>
      </c>
      <c r="E152" s="170" t="s">
        <v>303</v>
      </c>
      <c r="F152" s="170" t="s">
        <v>371</v>
      </c>
      <c r="G152" s="170" t="s">
        <v>372</v>
      </c>
      <c r="H152" s="171">
        <v>1999987</v>
      </c>
      <c r="I152" s="172" t="s">
        <v>227</v>
      </c>
      <c r="J152" s="173" t="s">
        <v>239</v>
      </c>
      <c r="P152" s="132"/>
      <c r="Q152" s="133"/>
      <c r="R152" s="134"/>
      <c r="S152" s="135"/>
    </row>
    <row r="153" spans="1:19" ht="17.649999999999999" customHeight="1" x14ac:dyDescent="0.25">
      <c r="A153" s="168">
        <v>29</v>
      </c>
      <c r="B153" s="169" t="s">
        <v>417</v>
      </c>
      <c r="C153" s="169" t="s">
        <v>218</v>
      </c>
      <c r="D153" s="169" t="s">
        <v>219</v>
      </c>
      <c r="E153" s="170" t="s">
        <v>303</v>
      </c>
      <c r="F153" s="170" t="s">
        <v>371</v>
      </c>
      <c r="G153" s="170" t="s">
        <v>372</v>
      </c>
      <c r="H153" s="171">
        <v>1895011.85</v>
      </c>
      <c r="I153" s="172" t="s">
        <v>224</v>
      </c>
      <c r="J153" s="173" t="s">
        <v>192</v>
      </c>
      <c r="P153" s="132"/>
      <c r="Q153" s="133"/>
      <c r="R153" s="134"/>
      <c r="S153" s="135"/>
    </row>
    <row r="154" spans="1:19" ht="17.649999999999999" customHeight="1" x14ac:dyDescent="0.25">
      <c r="A154" s="168">
        <v>30</v>
      </c>
      <c r="B154" s="169" t="s">
        <v>418</v>
      </c>
      <c r="C154" s="169" t="s">
        <v>218</v>
      </c>
      <c r="D154" s="169" t="s">
        <v>219</v>
      </c>
      <c r="E154" s="170" t="s">
        <v>303</v>
      </c>
      <c r="F154" s="170" t="s">
        <v>371</v>
      </c>
      <c r="G154" s="170" t="s">
        <v>372</v>
      </c>
      <c r="H154" s="171">
        <v>2000000</v>
      </c>
      <c r="I154" s="172" t="s">
        <v>227</v>
      </c>
      <c r="J154" s="173" t="s">
        <v>196</v>
      </c>
      <c r="P154" s="132"/>
      <c r="Q154" s="133"/>
      <c r="R154" s="134"/>
      <c r="S154" s="135"/>
    </row>
    <row r="155" spans="1:19" ht="17.649999999999999" customHeight="1" x14ac:dyDescent="0.25">
      <c r="A155" s="168">
        <v>31</v>
      </c>
      <c r="B155" s="169" t="s">
        <v>419</v>
      </c>
      <c r="C155" s="169" t="s">
        <v>218</v>
      </c>
      <c r="D155" s="169" t="s">
        <v>219</v>
      </c>
      <c r="E155" s="170" t="s">
        <v>303</v>
      </c>
      <c r="F155" s="170" t="s">
        <v>371</v>
      </c>
      <c r="G155" s="170" t="s">
        <v>372</v>
      </c>
      <c r="H155" s="171">
        <v>1960000</v>
      </c>
      <c r="I155" s="172" t="s">
        <v>227</v>
      </c>
      <c r="J155" s="173" t="s">
        <v>228</v>
      </c>
      <c r="P155" s="132"/>
      <c r="Q155" s="133"/>
      <c r="R155" s="134"/>
      <c r="S155" s="135"/>
    </row>
    <row r="156" spans="1:19" ht="17.649999999999999" customHeight="1" x14ac:dyDescent="0.25">
      <c r="A156" s="168">
        <v>32</v>
      </c>
      <c r="B156" s="169" t="s">
        <v>420</v>
      </c>
      <c r="C156" s="169" t="s">
        <v>218</v>
      </c>
      <c r="D156" s="169" t="s">
        <v>219</v>
      </c>
      <c r="E156" s="170" t="s">
        <v>361</v>
      </c>
      <c r="F156" s="170" t="s">
        <v>353</v>
      </c>
      <c r="G156" s="170" t="s">
        <v>372</v>
      </c>
      <c r="H156" s="171">
        <v>3626827</v>
      </c>
      <c r="I156" s="172" t="s">
        <v>220</v>
      </c>
      <c r="J156" s="173" t="s">
        <v>421</v>
      </c>
      <c r="P156" s="132"/>
      <c r="Q156" s="133"/>
      <c r="R156" s="134"/>
      <c r="S156" s="135"/>
    </row>
    <row r="157" spans="1:19" ht="17.649999999999999" customHeight="1" x14ac:dyDescent="0.25">
      <c r="A157" s="168">
        <v>33</v>
      </c>
      <c r="B157" s="169" t="s">
        <v>422</v>
      </c>
      <c r="C157" s="169" t="s">
        <v>218</v>
      </c>
      <c r="D157" s="169" t="s">
        <v>219</v>
      </c>
      <c r="E157" s="170" t="s">
        <v>303</v>
      </c>
      <c r="F157" s="170" t="s">
        <v>371</v>
      </c>
      <c r="G157" s="170" t="s">
        <v>372</v>
      </c>
      <c r="H157" s="171">
        <v>1987900</v>
      </c>
      <c r="I157" s="172" t="s">
        <v>224</v>
      </c>
      <c r="J157" s="173" t="s">
        <v>423</v>
      </c>
      <c r="P157" s="132"/>
      <c r="Q157" s="133"/>
      <c r="R157" s="134"/>
      <c r="S157" s="135"/>
    </row>
    <row r="158" spans="1:19" ht="17.649999999999999" customHeight="1" x14ac:dyDescent="0.25">
      <c r="A158" s="168">
        <v>34</v>
      </c>
      <c r="B158" s="169" t="s">
        <v>424</v>
      </c>
      <c r="C158" s="169" t="s">
        <v>218</v>
      </c>
      <c r="D158" s="169" t="s">
        <v>219</v>
      </c>
      <c r="E158" s="170" t="s">
        <v>303</v>
      </c>
      <c r="F158" s="170" t="s">
        <v>353</v>
      </c>
      <c r="G158" s="170" t="s">
        <v>372</v>
      </c>
      <c r="H158" s="171">
        <v>3498371</v>
      </c>
      <c r="I158" s="172" t="s">
        <v>207</v>
      </c>
      <c r="J158" s="176" t="s">
        <v>260</v>
      </c>
      <c r="P158" s="132"/>
      <c r="Q158" s="133"/>
      <c r="R158" s="134"/>
      <c r="S158" s="135"/>
    </row>
    <row r="159" spans="1:19" ht="17.649999999999999" customHeight="1" x14ac:dyDescent="0.25">
      <c r="A159" s="168">
        <v>35</v>
      </c>
      <c r="B159" s="169" t="s">
        <v>425</v>
      </c>
      <c r="C159" s="169" t="s">
        <v>218</v>
      </c>
      <c r="D159" s="169" t="s">
        <v>219</v>
      </c>
      <c r="E159" s="170" t="s">
        <v>303</v>
      </c>
      <c r="F159" s="170" t="s">
        <v>371</v>
      </c>
      <c r="G159" s="170" t="s">
        <v>372</v>
      </c>
      <c r="H159" s="171">
        <v>1999183</v>
      </c>
      <c r="I159" s="172" t="s">
        <v>195</v>
      </c>
      <c r="J159" s="176" t="s">
        <v>298</v>
      </c>
      <c r="P159" s="132"/>
      <c r="Q159" s="133"/>
      <c r="R159" s="134"/>
      <c r="S159" s="135"/>
    </row>
    <row r="160" spans="1:19" ht="17.649999999999999" customHeight="1" x14ac:dyDescent="0.25">
      <c r="A160" s="168">
        <v>36</v>
      </c>
      <c r="B160" s="169" t="s">
        <v>426</v>
      </c>
      <c r="C160" s="169" t="s">
        <v>218</v>
      </c>
      <c r="D160" s="169" t="s">
        <v>219</v>
      </c>
      <c r="E160" s="170" t="s">
        <v>303</v>
      </c>
      <c r="F160" s="170" t="s">
        <v>371</v>
      </c>
      <c r="G160" s="170" t="s">
        <v>372</v>
      </c>
      <c r="H160" s="171">
        <v>1999333</v>
      </c>
      <c r="I160" s="172" t="s">
        <v>191</v>
      </c>
      <c r="J160" s="176" t="s">
        <v>192</v>
      </c>
      <c r="P160" s="132"/>
      <c r="Q160" s="133"/>
      <c r="R160" s="134"/>
      <c r="S160" s="135"/>
    </row>
    <row r="161" spans="1:19" ht="17.649999999999999" customHeight="1" x14ac:dyDescent="0.25">
      <c r="A161" s="178">
        <v>37</v>
      </c>
      <c r="B161" s="179" t="s">
        <v>427</v>
      </c>
      <c r="C161" s="183" t="s">
        <v>181</v>
      </c>
      <c r="D161" s="169" t="s">
        <v>189</v>
      </c>
      <c r="E161" s="170" t="s">
        <v>303</v>
      </c>
      <c r="F161" s="170" t="s">
        <v>371</v>
      </c>
      <c r="G161" s="170" t="s">
        <v>372</v>
      </c>
      <c r="H161" s="180">
        <v>2145625.52</v>
      </c>
      <c r="I161" s="181" t="s">
        <v>224</v>
      </c>
      <c r="J161" s="182" t="s">
        <v>428</v>
      </c>
      <c r="P161" s="132"/>
      <c r="Q161" s="133"/>
      <c r="R161" s="134"/>
      <c r="S161" s="135"/>
    </row>
    <row r="162" spans="1:19" ht="17.649999999999999" customHeight="1" x14ac:dyDescent="0.25">
      <c r="A162" s="178">
        <v>38</v>
      </c>
      <c r="B162" s="179" t="s">
        <v>429</v>
      </c>
      <c r="C162" s="183" t="s">
        <v>181</v>
      </c>
      <c r="D162" s="169" t="s">
        <v>189</v>
      </c>
      <c r="E162" s="170" t="s">
        <v>303</v>
      </c>
      <c r="F162" s="170" t="s">
        <v>371</v>
      </c>
      <c r="G162" s="170" t="s">
        <v>372</v>
      </c>
      <c r="H162" s="180">
        <v>1945664.5</v>
      </c>
      <c r="I162" s="181" t="s">
        <v>227</v>
      </c>
      <c r="J162" s="182" t="s">
        <v>196</v>
      </c>
      <c r="P162" s="132"/>
      <c r="Q162" s="133"/>
      <c r="R162" s="134"/>
      <c r="S162" s="135"/>
    </row>
    <row r="163" spans="1:19" ht="17.649999999999999" customHeight="1" x14ac:dyDescent="0.25">
      <c r="A163" s="178">
        <v>39</v>
      </c>
      <c r="B163" s="179" t="s">
        <v>430</v>
      </c>
      <c r="C163" s="183" t="s">
        <v>181</v>
      </c>
      <c r="D163" s="169" t="s">
        <v>189</v>
      </c>
      <c r="E163" s="170" t="s">
        <v>303</v>
      </c>
      <c r="F163" s="170" t="s">
        <v>371</v>
      </c>
      <c r="G163" s="170" t="s">
        <v>372</v>
      </c>
      <c r="H163" s="180">
        <v>1678896.28</v>
      </c>
      <c r="I163" s="181" t="s">
        <v>224</v>
      </c>
      <c r="J163" s="182" t="s">
        <v>431</v>
      </c>
      <c r="P163" s="132"/>
      <c r="Q163" s="133"/>
      <c r="R163" s="134"/>
      <c r="S163" s="135"/>
    </row>
    <row r="164" spans="1:19" ht="17.649999999999999" customHeight="1" x14ac:dyDescent="0.25">
      <c r="A164" s="178">
        <v>40</v>
      </c>
      <c r="B164" s="179" t="s">
        <v>432</v>
      </c>
      <c r="C164" s="183" t="s">
        <v>181</v>
      </c>
      <c r="D164" s="169" t="s">
        <v>189</v>
      </c>
      <c r="E164" s="170" t="s">
        <v>303</v>
      </c>
      <c r="F164" s="170" t="s">
        <v>371</v>
      </c>
      <c r="G164" s="170" t="s">
        <v>372</v>
      </c>
      <c r="H164" s="180">
        <v>1647355.64</v>
      </c>
      <c r="I164" s="181" t="s">
        <v>224</v>
      </c>
      <c r="J164" s="182" t="s">
        <v>433</v>
      </c>
      <c r="P164" s="132"/>
      <c r="Q164" s="133"/>
      <c r="R164" s="134"/>
      <c r="S164" s="135"/>
    </row>
    <row r="165" spans="1:19" ht="17.649999999999999" customHeight="1" x14ac:dyDescent="0.25">
      <c r="A165" s="178">
        <v>41</v>
      </c>
      <c r="B165" s="179" t="s">
        <v>434</v>
      </c>
      <c r="C165" s="183" t="s">
        <v>181</v>
      </c>
      <c r="D165" s="169" t="s">
        <v>189</v>
      </c>
      <c r="E165" s="170" t="s">
        <v>303</v>
      </c>
      <c r="F165" s="170" t="s">
        <v>371</v>
      </c>
      <c r="G165" s="170" t="s">
        <v>372</v>
      </c>
      <c r="H165" s="180">
        <v>1864500</v>
      </c>
      <c r="I165" s="181" t="s">
        <v>224</v>
      </c>
      <c r="J165" s="182" t="s">
        <v>435</v>
      </c>
      <c r="P165" s="132"/>
      <c r="Q165" s="133"/>
      <c r="R165" s="134"/>
      <c r="S165" s="135"/>
    </row>
    <row r="166" spans="1:19" ht="17.649999999999999" customHeight="1" x14ac:dyDescent="0.25">
      <c r="A166" s="178">
        <v>42</v>
      </c>
      <c r="B166" s="179" t="s">
        <v>436</v>
      </c>
      <c r="C166" s="183" t="s">
        <v>181</v>
      </c>
      <c r="D166" s="169" t="s">
        <v>189</v>
      </c>
      <c r="E166" s="170" t="s">
        <v>303</v>
      </c>
      <c r="F166" s="170" t="s">
        <v>371</v>
      </c>
      <c r="G166" s="170" t="s">
        <v>372</v>
      </c>
      <c r="H166" s="180">
        <v>1897024</v>
      </c>
      <c r="I166" s="181" t="s">
        <v>227</v>
      </c>
      <c r="J166" s="182" t="s">
        <v>228</v>
      </c>
      <c r="P166" s="132"/>
      <c r="Q166" s="133"/>
      <c r="R166" s="134"/>
      <c r="S166" s="135"/>
    </row>
    <row r="167" spans="1:19" ht="17.649999999999999" customHeight="1" x14ac:dyDescent="0.25">
      <c r="A167" s="178">
        <v>43</v>
      </c>
      <c r="B167" s="179" t="s">
        <v>437</v>
      </c>
      <c r="C167" s="183" t="s">
        <v>181</v>
      </c>
      <c r="D167" s="169" t="s">
        <v>182</v>
      </c>
      <c r="E167" s="170" t="s">
        <v>303</v>
      </c>
      <c r="F167" s="170" t="s">
        <v>371</v>
      </c>
      <c r="G167" s="170" t="s">
        <v>372</v>
      </c>
      <c r="H167" s="180">
        <v>1936636</v>
      </c>
      <c r="I167" s="181" t="s">
        <v>227</v>
      </c>
      <c r="J167" s="182" t="s">
        <v>228</v>
      </c>
      <c r="P167" s="132"/>
      <c r="Q167" s="133"/>
      <c r="R167" s="134"/>
      <c r="S167" s="135"/>
    </row>
    <row r="168" spans="1:19" ht="17.649999999999999" customHeight="1" x14ac:dyDescent="0.25">
      <c r="A168" s="178">
        <v>44</v>
      </c>
      <c r="B168" s="179" t="s">
        <v>438</v>
      </c>
      <c r="C168" s="183" t="s">
        <v>181</v>
      </c>
      <c r="D168" s="169" t="s">
        <v>182</v>
      </c>
      <c r="E168" s="170" t="s">
        <v>303</v>
      </c>
      <c r="F168" s="170" t="s">
        <v>371</v>
      </c>
      <c r="G168" s="170" t="s">
        <v>372</v>
      </c>
      <c r="H168" s="180">
        <v>1884746</v>
      </c>
      <c r="I168" s="181" t="s">
        <v>227</v>
      </c>
      <c r="J168" s="182" t="s">
        <v>228</v>
      </c>
      <c r="P168" s="132"/>
      <c r="Q168" s="133"/>
      <c r="R168" s="134"/>
      <c r="S168" s="135"/>
    </row>
    <row r="169" spans="1:19" ht="17.649999999999999" customHeight="1" x14ac:dyDescent="0.25">
      <c r="A169" s="178">
        <v>45</v>
      </c>
      <c r="B169" s="179" t="s">
        <v>439</v>
      </c>
      <c r="C169" s="183" t="s">
        <v>181</v>
      </c>
      <c r="D169" s="169" t="s">
        <v>182</v>
      </c>
      <c r="E169" s="170" t="s">
        <v>303</v>
      </c>
      <c r="F169" s="170" t="s">
        <v>371</v>
      </c>
      <c r="G169" s="170" t="s">
        <v>372</v>
      </c>
      <c r="H169" s="180">
        <v>1923575.62</v>
      </c>
      <c r="I169" s="181" t="s">
        <v>224</v>
      </c>
      <c r="J169" s="182" t="s">
        <v>440</v>
      </c>
      <c r="P169" s="132"/>
      <c r="Q169" s="133"/>
      <c r="R169" s="134"/>
      <c r="S169" s="135"/>
    </row>
    <row r="170" spans="1:19" ht="17.649999999999999" customHeight="1" x14ac:dyDescent="0.25">
      <c r="A170" s="178">
        <v>46</v>
      </c>
      <c r="B170" s="179" t="s">
        <v>441</v>
      </c>
      <c r="C170" s="183" t="s">
        <v>181</v>
      </c>
      <c r="D170" s="169" t="s">
        <v>182</v>
      </c>
      <c r="E170" s="170" t="s">
        <v>303</v>
      </c>
      <c r="F170" s="170" t="s">
        <v>353</v>
      </c>
      <c r="G170" s="170" t="s">
        <v>372</v>
      </c>
      <c r="H170" s="180">
        <v>3456765</v>
      </c>
      <c r="I170" s="181" t="s">
        <v>224</v>
      </c>
      <c r="J170" s="182" t="s">
        <v>205</v>
      </c>
      <c r="P170" s="132"/>
      <c r="Q170" s="133"/>
      <c r="R170" s="134"/>
      <c r="S170" s="135"/>
    </row>
    <row r="171" spans="1:19" ht="17.649999999999999" customHeight="1" x14ac:dyDescent="0.25">
      <c r="A171" s="178">
        <v>47</v>
      </c>
      <c r="B171" s="179" t="s">
        <v>442</v>
      </c>
      <c r="C171" s="183" t="s">
        <v>181</v>
      </c>
      <c r="D171" s="169" t="s">
        <v>249</v>
      </c>
      <c r="E171" s="170" t="s">
        <v>303</v>
      </c>
      <c r="F171" s="170" t="s">
        <v>353</v>
      </c>
      <c r="G171" s="170" t="s">
        <v>372</v>
      </c>
      <c r="H171" s="180">
        <v>1962703.54</v>
      </c>
      <c r="I171" s="181" t="s">
        <v>191</v>
      </c>
      <c r="J171" s="182" t="s">
        <v>443</v>
      </c>
      <c r="P171" s="132"/>
      <c r="Q171" s="133"/>
      <c r="R171" s="134"/>
      <c r="S171" s="135"/>
    </row>
    <row r="172" spans="1:19" ht="17.649999999999999" customHeight="1" x14ac:dyDescent="0.25">
      <c r="A172" s="178">
        <v>48</v>
      </c>
      <c r="B172" s="179" t="s">
        <v>444</v>
      </c>
      <c r="C172" s="183" t="s">
        <v>181</v>
      </c>
      <c r="D172" s="169" t="s">
        <v>249</v>
      </c>
      <c r="E172" s="170" t="s">
        <v>303</v>
      </c>
      <c r="F172" s="170" t="s">
        <v>371</v>
      </c>
      <c r="G172" s="170" t="s">
        <v>372</v>
      </c>
      <c r="H172" s="180">
        <v>1939802.9</v>
      </c>
      <c r="I172" s="181" t="s">
        <v>191</v>
      </c>
      <c r="J172" s="182" t="s">
        <v>445</v>
      </c>
      <c r="P172" s="132"/>
      <c r="Q172" s="133"/>
      <c r="R172" s="134"/>
      <c r="S172" s="135"/>
    </row>
    <row r="173" spans="1:19" ht="17.649999999999999" customHeight="1" x14ac:dyDescent="0.25">
      <c r="A173" s="178">
        <v>49</v>
      </c>
      <c r="B173" s="179" t="s">
        <v>446</v>
      </c>
      <c r="C173" s="183" t="s">
        <v>181</v>
      </c>
      <c r="D173" s="169" t="s">
        <v>249</v>
      </c>
      <c r="E173" s="170" t="s">
        <v>303</v>
      </c>
      <c r="F173" s="170" t="s">
        <v>371</v>
      </c>
      <c r="G173" s="170" t="s">
        <v>372</v>
      </c>
      <c r="H173" s="180">
        <v>1973884</v>
      </c>
      <c r="I173" s="181" t="s">
        <v>191</v>
      </c>
      <c r="J173" s="182" t="s">
        <v>443</v>
      </c>
      <c r="P173" s="132"/>
      <c r="Q173" s="133"/>
      <c r="R173" s="134"/>
      <c r="S173" s="135"/>
    </row>
    <row r="174" spans="1:19" ht="17.649999999999999" customHeight="1" x14ac:dyDescent="0.25">
      <c r="A174" s="178">
        <v>50</v>
      </c>
      <c r="B174" s="179" t="s">
        <v>447</v>
      </c>
      <c r="C174" s="183" t="s">
        <v>181</v>
      </c>
      <c r="D174" s="169" t="s">
        <v>249</v>
      </c>
      <c r="E174" s="170" t="s">
        <v>303</v>
      </c>
      <c r="F174" s="170" t="s">
        <v>371</v>
      </c>
      <c r="G174" s="170" t="s">
        <v>372</v>
      </c>
      <c r="H174" s="180">
        <v>2000000</v>
      </c>
      <c r="I174" s="181" t="s">
        <v>195</v>
      </c>
      <c r="J174" s="182" t="s">
        <v>228</v>
      </c>
      <c r="P174" s="132"/>
      <c r="Q174" s="133"/>
      <c r="R174" s="134"/>
      <c r="S174" s="135"/>
    </row>
    <row r="175" spans="1:19" ht="17.649999999999999" customHeight="1" x14ac:dyDescent="0.25">
      <c r="A175" s="178">
        <v>51</v>
      </c>
      <c r="B175" s="179" t="s">
        <v>448</v>
      </c>
      <c r="C175" s="183" t="s">
        <v>181</v>
      </c>
      <c r="D175" s="169" t="s">
        <v>249</v>
      </c>
      <c r="E175" s="170" t="s">
        <v>303</v>
      </c>
      <c r="F175" s="170" t="s">
        <v>371</v>
      </c>
      <c r="G175" s="170" t="s">
        <v>372</v>
      </c>
      <c r="H175" s="180">
        <v>1998000</v>
      </c>
      <c r="I175" s="181" t="s">
        <v>195</v>
      </c>
      <c r="J175" s="182" t="s">
        <v>319</v>
      </c>
      <c r="P175" s="132"/>
      <c r="Q175" s="133"/>
      <c r="R175" s="134"/>
      <c r="S175" s="135"/>
    </row>
    <row r="176" spans="1:19" ht="17.649999999999999" customHeight="1" x14ac:dyDescent="0.25">
      <c r="A176" s="178">
        <v>52</v>
      </c>
      <c r="B176" s="179" t="s">
        <v>449</v>
      </c>
      <c r="C176" s="183" t="s">
        <v>181</v>
      </c>
      <c r="D176" s="169" t="s">
        <v>249</v>
      </c>
      <c r="E176" s="170" t="s">
        <v>303</v>
      </c>
      <c r="F176" s="170" t="s">
        <v>371</v>
      </c>
      <c r="G176" s="170" t="s">
        <v>372</v>
      </c>
      <c r="H176" s="180">
        <v>1973884</v>
      </c>
      <c r="I176" s="181" t="s">
        <v>191</v>
      </c>
      <c r="J176" s="182" t="s">
        <v>443</v>
      </c>
      <c r="P176" s="132"/>
      <c r="Q176" s="133"/>
      <c r="R176" s="134"/>
      <c r="S176" s="135"/>
    </row>
    <row r="177" spans="1:19" ht="17.649999999999999" customHeight="1" x14ac:dyDescent="0.25">
      <c r="A177" s="178">
        <v>53</v>
      </c>
      <c r="B177" s="179" t="s">
        <v>450</v>
      </c>
      <c r="C177" s="183" t="s">
        <v>181</v>
      </c>
      <c r="D177" s="169" t="s">
        <v>249</v>
      </c>
      <c r="E177" s="170" t="s">
        <v>303</v>
      </c>
      <c r="F177" s="170" t="s">
        <v>371</v>
      </c>
      <c r="G177" s="170" t="s">
        <v>372</v>
      </c>
      <c r="H177" s="180">
        <v>1982098.4</v>
      </c>
      <c r="I177" s="181" t="s">
        <v>195</v>
      </c>
      <c r="J177" s="182" t="s">
        <v>228</v>
      </c>
      <c r="P177" s="132"/>
      <c r="Q177" s="133"/>
      <c r="R177" s="134"/>
      <c r="S177" s="135"/>
    </row>
    <row r="178" spans="1:19" ht="17.649999999999999" customHeight="1" x14ac:dyDescent="0.25">
      <c r="A178" s="178">
        <v>54</v>
      </c>
      <c r="B178" s="179" t="s">
        <v>451</v>
      </c>
      <c r="C178" s="183" t="s">
        <v>181</v>
      </c>
      <c r="D178" s="169" t="s">
        <v>249</v>
      </c>
      <c r="E178" s="170" t="s">
        <v>303</v>
      </c>
      <c r="F178" s="170" t="s">
        <v>371</v>
      </c>
      <c r="G178" s="170" t="s">
        <v>372</v>
      </c>
      <c r="H178" s="180">
        <v>2000000</v>
      </c>
      <c r="I178" s="181" t="s">
        <v>195</v>
      </c>
      <c r="J178" s="182" t="s">
        <v>228</v>
      </c>
      <c r="P178" s="132"/>
      <c r="Q178" s="133"/>
      <c r="R178" s="134"/>
      <c r="S178" s="135"/>
    </row>
    <row r="179" spans="1:19" ht="17.649999999999999" customHeight="1" x14ac:dyDescent="0.25">
      <c r="A179" s="178">
        <v>55</v>
      </c>
      <c r="B179" s="179" t="s">
        <v>452</v>
      </c>
      <c r="C179" s="183" t="s">
        <v>181</v>
      </c>
      <c r="D179" s="169" t="s">
        <v>249</v>
      </c>
      <c r="E179" s="170" t="s">
        <v>303</v>
      </c>
      <c r="F179" s="170" t="s">
        <v>371</v>
      </c>
      <c r="G179" s="170" t="s">
        <v>372</v>
      </c>
      <c r="H179" s="180">
        <v>1998091.94</v>
      </c>
      <c r="I179" s="181" t="s">
        <v>191</v>
      </c>
      <c r="J179" s="182" t="s">
        <v>205</v>
      </c>
      <c r="P179" s="132"/>
      <c r="Q179" s="133"/>
      <c r="R179" s="134"/>
      <c r="S179" s="135"/>
    </row>
    <row r="180" spans="1:19" ht="17.649999999999999" customHeight="1" x14ac:dyDescent="0.25">
      <c r="A180" s="178">
        <v>56</v>
      </c>
      <c r="B180" s="179" t="s">
        <v>453</v>
      </c>
      <c r="C180" s="183" t="s">
        <v>181</v>
      </c>
      <c r="D180" s="169" t="s">
        <v>249</v>
      </c>
      <c r="E180" s="170" t="s">
        <v>303</v>
      </c>
      <c r="F180" s="170" t="s">
        <v>371</v>
      </c>
      <c r="G180" s="170" t="s">
        <v>372</v>
      </c>
      <c r="H180" s="180">
        <v>1996686</v>
      </c>
      <c r="I180" s="181" t="s">
        <v>195</v>
      </c>
      <c r="J180" s="182" t="s">
        <v>319</v>
      </c>
      <c r="P180" s="132"/>
      <c r="Q180" s="133"/>
      <c r="R180" s="134"/>
      <c r="S180" s="135"/>
    </row>
    <row r="181" spans="1:19" ht="17.649999999999999" customHeight="1" x14ac:dyDescent="0.25">
      <c r="A181" s="178">
        <v>57</v>
      </c>
      <c r="B181" s="179" t="s">
        <v>454</v>
      </c>
      <c r="C181" s="183" t="s">
        <v>181</v>
      </c>
      <c r="D181" s="169" t="s">
        <v>249</v>
      </c>
      <c r="E181" s="170" t="s">
        <v>303</v>
      </c>
      <c r="F181" s="170" t="s">
        <v>371</v>
      </c>
      <c r="G181" s="170" t="s">
        <v>372</v>
      </c>
      <c r="H181" s="180">
        <v>1935655.05</v>
      </c>
      <c r="I181" s="181" t="s">
        <v>195</v>
      </c>
      <c r="J181" s="182" t="s">
        <v>319</v>
      </c>
      <c r="P181" s="132"/>
      <c r="Q181" s="133"/>
      <c r="R181" s="134"/>
      <c r="S181" s="135"/>
    </row>
    <row r="182" spans="1:19" ht="17.649999999999999" customHeight="1" x14ac:dyDescent="0.25">
      <c r="A182" s="178">
        <v>58</v>
      </c>
      <c r="B182" s="179" t="s">
        <v>455</v>
      </c>
      <c r="C182" s="183" t="s">
        <v>181</v>
      </c>
      <c r="D182" s="169" t="s">
        <v>249</v>
      </c>
      <c r="E182" s="170" t="s">
        <v>303</v>
      </c>
      <c r="F182" s="170" t="s">
        <v>371</v>
      </c>
      <c r="G182" s="170" t="s">
        <v>372</v>
      </c>
      <c r="H182" s="180">
        <v>1778703.21</v>
      </c>
      <c r="I182" s="181" t="s">
        <v>191</v>
      </c>
      <c r="J182" s="182" t="s">
        <v>443</v>
      </c>
      <c r="P182" s="132"/>
      <c r="Q182" s="133"/>
      <c r="R182" s="134"/>
      <c r="S182" s="135"/>
    </row>
    <row r="183" spans="1:19" ht="17.649999999999999" customHeight="1" x14ac:dyDescent="0.25">
      <c r="A183" s="178">
        <v>59</v>
      </c>
      <c r="B183" s="179" t="s">
        <v>456</v>
      </c>
      <c r="C183" s="183" t="s">
        <v>181</v>
      </c>
      <c r="D183" s="169" t="s">
        <v>249</v>
      </c>
      <c r="E183" s="170" t="s">
        <v>303</v>
      </c>
      <c r="F183" s="170" t="s">
        <v>371</v>
      </c>
      <c r="G183" s="170" t="s">
        <v>372</v>
      </c>
      <c r="H183" s="180">
        <v>1767279.11</v>
      </c>
      <c r="I183" s="181" t="s">
        <v>195</v>
      </c>
      <c r="J183" s="182" t="s">
        <v>399</v>
      </c>
      <c r="P183" s="132"/>
      <c r="Q183" s="133"/>
      <c r="R183" s="134"/>
      <c r="S183" s="135"/>
    </row>
    <row r="184" spans="1:19" ht="17.649999999999999" customHeight="1" x14ac:dyDescent="0.25">
      <c r="A184" s="178">
        <v>60</v>
      </c>
      <c r="B184" s="179" t="s">
        <v>457</v>
      </c>
      <c r="C184" s="183" t="s">
        <v>181</v>
      </c>
      <c r="D184" s="169" t="s">
        <v>249</v>
      </c>
      <c r="E184" s="170" t="s">
        <v>303</v>
      </c>
      <c r="F184" s="170" t="s">
        <v>371</v>
      </c>
      <c r="G184" s="170" t="s">
        <v>372</v>
      </c>
      <c r="H184" s="180">
        <v>1998493</v>
      </c>
      <c r="I184" s="181" t="s">
        <v>195</v>
      </c>
      <c r="J184" s="182" t="s">
        <v>458</v>
      </c>
      <c r="P184" s="132"/>
      <c r="Q184" s="133"/>
      <c r="R184" s="134"/>
      <c r="S184" s="135"/>
    </row>
    <row r="185" spans="1:19" ht="17.649999999999999" customHeight="1" x14ac:dyDescent="0.25">
      <c r="A185" s="178">
        <v>61</v>
      </c>
      <c r="B185" s="179" t="s">
        <v>459</v>
      </c>
      <c r="C185" s="183" t="s">
        <v>181</v>
      </c>
      <c r="D185" s="169" t="s">
        <v>249</v>
      </c>
      <c r="E185" s="170" t="s">
        <v>303</v>
      </c>
      <c r="F185" s="170" t="s">
        <v>371</v>
      </c>
      <c r="G185" s="170" t="s">
        <v>372</v>
      </c>
      <c r="H185" s="180">
        <v>1998091.94</v>
      </c>
      <c r="I185" s="181" t="s">
        <v>191</v>
      </c>
      <c r="J185" s="182" t="s">
        <v>205</v>
      </c>
      <c r="P185" s="132"/>
      <c r="Q185" s="133"/>
      <c r="R185" s="134"/>
      <c r="S185" s="135"/>
    </row>
    <row r="186" spans="1:19" ht="17.649999999999999" customHeight="1" x14ac:dyDescent="0.25">
      <c r="A186" s="178">
        <v>62</v>
      </c>
      <c r="B186" s="179" t="s">
        <v>460</v>
      </c>
      <c r="C186" s="183" t="s">
        <v>181</v>
      </c>
      <c r="D186" s="169" t="s">
        <v>249</v>
      </c>
      <c r="E186" s="170" t="s">
        <v>303</v>
      </c>
      <c r="F186" s="170" t="s">
        <v>371</v>
      </c>
      <c r="G186" s="170" t="s">
        <v>372</v>
      </c>
      <c r="H186" s="180">
        <v>2000000</v>
      </c>
      <c r="I186" s="181" t="s">
        <v>195</v>
      </c>
      <c r="J186" s="182" t="s">
        <v>228</v>
      </c>
      <c r="P186" s="132"/>
      <c r="Q186" s="133"/>
      <c r="R186" s="134"/>
      <c r="S186" s="135"/>
    </row>
    <row r="187" spans="1:19" ht="17.649999999999999" customHeight="1" x14ac:dyDescent="0.25">
      <c r="A187" s="178">
        <v>63</v>
      </c>
      <c r="B187" s="179" t="s">
        <v>461</v>
      </c>
      <c r="C187" s="183" t="s">
        <v>181</v>
      </c>
      <c r="D187" s="169" t="s">
        <v>249</v>
      </c>
      <c r="E187" s="170" t="s">
        <v>303</v>
      </c>
      <c r="F187" s="170" t="s">
        <v>371</v>
      </c>
      <c r="G187" s="170" t="s">
        <v>372</v>
      </c>
      <c r="H187" s="180">
        <v>1998091.94</v>
      </c>
      <c r="I187" s="181" t="s">
        <v>191</v>
      </c>
      <c r="J187" s="182" t="s">
        <v>205</v>
      </c>
      <c r="P187" s="132"/>
      <c r="Q187" s="133"/>
      <c r="R187" s="134"/>
      <c r="S187" s="135"/>
    </row>
    <row r="188" spans="1:19" ht="17.649999999999999" customHeight="1" x14ac:dyDescent="0.25">
      <c r="A188" s="178">
        <v>64</v>
      </c>
      <c r="B188" s="179" t="s">
        <v>462</v>
      </c>
      <c r="C188" s="183" t="s">
        <v>181</v>
      </c>
      <c r="D188" s="169" t="s">
        <v>249</v>
      </c>
      <c r="E188" s="170" t="s">
        <v>303</v>
      </c>
      <c r="F188" s="170" t="s">
        <v>371</v>
      </c>
      <c r="G188" s="170" t="s">
        <v>372</v>
      </c>
      <c r="H188" s="180">
        <v>1999980</v>
      </c>
      <c r="I188" s="181" t="s">
        <v>195</v>
      </c>
      <c r="J188" s="182" t="s">
        <v>228</v>
      </c>
      <c r="P188" s="132"/>
      <c r="Q188" s="133"/>
      <c r="R188" s="134"/>
      <c r="S188" s="135"/>
    </row>
    <row r="189" spans="1:19" ht="17.649999999999999" customHeight="1" x14ac:dyDescent="0.25">
      <c r="A189" s="178">
        <v>65</v>
      </c>
      <c r="B189" s="179" t="s">
        <v>463</v>
      </c>
      <c r="C189" s="183" t="s">
        <v>181</v>
      </c>
      <c r="D189" s="169" t="s">
        <v>249</v>
      </c>
      <c r="E189" s="170" t="s">
        <v>303</v>
      </c>
      <c r="F189" s="170" t="s">
        <v>371</v>
      </c>
      <c r="G189" s="170" t="s">
        <v>372</v>
      </c>
      <c r="H189" s="180">
        <v>2000000</v>
      </c>
      <c r="I189" s="181" t="s">
        <v>195</v>
      </c>
      <c r="J189" s="182" t="s">
        <v>228</v>
      </c>
      <c r="P189" s="132"/>
      <c r="Q189" s="133"/>
      <c r="R189" s="134"/>
      <c r="S189" s="135"/>
    </row>
    <row r="190" spans="1:19" ht="17.649999999999999" customHeight="1" x14ac:dyDescent="0.25">
      <c r="A190" s="178">
        <v>66</v>
      </c>
      <c r="B190" s="179" t="s">
        <v>464</v>
      </c>
      <c r="C190" s="183" t="s">
        <v>181</v>
      </c>
      <c r="D190" s="169" t="s">
        <v>249</v>
      </c>
      <c r="E190" s="170" t="s">
        <v>303</v>
      </c>
      <c r="F190" s="170" t="s">
        <v>371</v>
      </c>
      <c r="G190" s="170" t="s">
        <v>372</v>
      </c>
      <c r="H190" s="180">
        <v>1999226.8</v>
      </c>
      <c r="I190" s="181" t="s">
        <v>191</v>
      </c>
      <c r="J190" s="182" t="s">
        <v>465</v>
      </c>
      <c r="P190" s="132"/>
      <c r="Q190" s="133"/>
      <c r="R190" s="134"/>
      <c r="S190" s="135"/>
    </row>
    <row r="191" spans="1:19" ht="17.649999999999999" customHeight="1" x14ac:dyDescent="0.25">
      <c r="A191" s="178">
        <v>67</v>
      </c>
      <c r="B191" s="179" t="s">
        <v>466</v>
      </c>
      <c r="C191" s="183" t="s">
        <v>181</v>
      </c>
      <c r="D191" s="169" t="s">
        <v>249</v>
      </c>
      <c r="E191" s="170" t="s">
        <v>303</v>
      </c>
      <c r="F191" s="170" t="s">
        <v>371</v>
      </c>
      <c r="G191" s="170" t="s">
        <v>372</v>
      </c>
      <c r="H191" s="180">
        <v>1991809.9</v>
      </c>
      <c r="I191" s="181" t="s">
        <v>195</v>
      </c>
      <c r="J191" s="182" t="s">
        <v>467</v>
      </c>
      <c r="P191" s="132"/>
      <c r="Q191" s="133"/>
      <c r="R191" s="134"/>
      <c r="S191" s="135"/>
    </row>
    <row r="192" spans="1:19" ht="17.649999999999999" customHeight="1" x14ac:dyDescent="0.25">
      <c r="A192" s="178">
        <v>68</v>
      </c>
      <c r="B192" s="179" t="s">
        <v>468</v>
      </c>
      <c r="C192" s="183" t="s">
        <v>181</v>
      </c>
      <c r="D192" s="169" t="s">
        <v>249</v>
      </c>
      <c r="E192" s="170" t="s">
        <v>303</v>
      </c>
      <c r="F192" s="170" t="s">
        <v>371</v>
      </c>
      <c r="G192" s="170" t="s">
        <v>372</v>
      </c>
      <c r="H192" s="180">
        <v>1998091.94</v>
      </c>
      <c r="I192" s="181" t="s">
        <v>191</v>
      </c>
      <c r="J192" s="182" t="s">
        <v>205</v>
      </c>
      <c r="P192" s="132"/>
      <c r="Q192" s="133"/>
      <c r="R192" s="134"/>
      <c r="S192" s="135"/>
    </row>
    <row r="193" spans="1:19" ht="17.649999999999999" customHeight="1" x14ac:dyDescent="0.25">
      <c r="A193" s="178">
        <v>69</v>
      </c>
      <c r="B193" s="179" t="s">
        <v>469</v>
      </c>
      <c r="C193" s="183" t="s">
        <v>181</v>
      </c>
      <c r="D193" s="169" t="s">
        <v>249</v>
      </c>
      <c r="E193" s="170" t="s">
        <v>303</v>
      </c>
      <c r="F193" s="170" t="s">
        <v>371</v>
      </c>
      <c r="G193" s="170" t="s">
        <v>372</v>
      </c>
      <c r="H193" s="180">
        <v>1998091.94</v>
      </c>
      <c r="I193" s="181" t="s">
        <v>191</v>
      </c>
      <c r="J193" s="182" t="s">
        <v>205</v>
      </c>
      <c r="P193" s="132"/>
      <c r="Q193" s="133"/>
      <c r="R193" s="134"/>
      <c r="S193" s="135"/>
    </row>
    <row r="194" spans="1:19" ht="17.649999999999999" customHeight="1" x14ac:dyDescent="0.25">
      <c r="A194" s="178">
        <v>70</v>
      </c>
      <c r="B194" s="179" t="s">
        <v>470</v>
      </c>
      <c r="C194" s="183" t="s">
        <v>181</v>
      </c>
      <c r="D194" s="169" t="s">
        <v>249</v>
      </c>
      <c r="E194" s="170" t="s">
        <v>303</v>
      </c>
      <c r="F194" s="170" t="s">
        <v>371</v>
      </c>
      <c r="G194" s="170" t="s">
        <v>372</v>
      </c>
      <c r="H194" s="180">
        <v>1960476.7</v>
      </c>
      <c r="I194" s="181" t="s">
        <v>191</v>
      </c>
      <c r="J194" s="182" t="s">
        <v>443</v>
      </c>
      <c r="P194" s="132"/>
      <c r="Q194" s="133"/>
      <c r="R194" s="134"/>
      <c r="S194" s="135"/>
    </row>
    <row r="195" spans="1:19" ht="17.649999999999999" customHeight="1" x14ac:dyDescent="0.25">
      <c r="A195" s="178">
        <v>71</v>
      </c>
      <c r="B195" s="179" t="s">
        <v>471</v>
      </c>
      <c r="C195" s="183" t="s">
        <v>181</v>
      </c>
      <c r="D195" s="169" t="s">
        <v>249</v>
      </c>
      <c r="E195" s="170" t="s">
        <v>303</v>
      </c>
      <c r="F195" s="170" t="s">
        <v>371</v>
      </c>
      <c r="G195" s="170" t="s">
        <v>372</v>
      </c>
      <c r="H195" s="180">
        <v>3499977.5</v>
      </c>
      <c r="I195" s="181" t="s">
        <v>186</v>
      </c>
      <c r="J195" s="182" t="s">
        <v>472</v>
      </c>
      <c r="P195" s="132"/>
      <c r="Q195" s="133"/>
      <c r="R195" s="134"/>
      <c r="S195" s="135"/>
    </row>
    <row r="196" spans="1:19" ht="17.649999999999999" customHeight="1" x14ac:dyDescent="0.25">
      <c r="A196" s="178">
        <v>72</v>
      </c>
      <c r="B196" s="179" t="s">
        <v>473</v>
      </c>
      <c r="C196" s="183" t="s">
        <v>267</v>
      </c>
      <c r="D196" s="184" t="s">
        <v>268</v>
      </c>
      <c r="E196" s="170" t="s">
        <v>361</v>
      </c>
      <c r="F196" s="170" t="s">
        <v>371</v>
      </c>
      <c r="G196" s="170" t="s">
        <v>372</v>
      </c>
      <c r="H196" s="180">
        <v>3340447.47</v>
      </c>
      <c r="I196" s="181" t="s">
        <v>227</v>
      </c>
      <c r="J196" s="182" t="s">
        <v>269</v>
      </c>
      <c r="P196" s="132"/>
      <c r="Q196" s="133"/>
      <c r="R196" s="134"/>
      <c r="S196" s="135"/>
    </row>
    <row r="197" spans="1:19" ht="17.649999999999999" customHeight="1" x14ac:dyDescent="0.25">
      <c r="A197" s="178">
        <v>73</v>
      </c>
      <c r="B197" s="179" t="s">
        <v>474</v>
      </c>
      <c r="C197" s="183" t="s">
        <v>267</v>
      </c>
      <c r="D197" s="184" t="s">
        <v>268</v>
      </c>
      <c r="E197" s="170" t="s">
        <v>361</v>
      </c>
      <c r="F197" s="170" t="s">
        <v>371</v>
      </c>
      <c r="G197" s="170" t="s">
        <v>372</v>
      </c>
      <c r="H197" s="180">
        <v>3351154.7</v>
      </c>
      <c r="I197" s="181" t="s">
        <v>227</v>
      </c>
      <c r="J197" s="182" t="s">
        <v>269</v>
      </c>
      <c r="P197" s="132"/>
      <c r="Q197" s="133"/>
      <c r="R197" s="134"/>
      <c r="S197" s="135"/>
    </row>
    <row r="198" spans="1:19" ht="17.649999999999999" customHeight="1" x14ac:dyDescent="0.25">
      <c r="A198" s="178">
        <v>74</v>
      </c>
      <c r="B198" s="179" t="s">
        <v>475</v>
      </c>
      <c r="C198" s="183" t="s">
        <v>267</v>
      </c>
      <c r="D198" s="184" t="s">
        <v>268</v>
      </c>
      <c r="E198" s="170" t="s">
        <v>361</v>
      </c>
      <c r="F198" s="170" t="s">
        <v>371</v>
      </c>
      <c r="G198" s="170" t="s">
        <v>372</v>
      </c>
      <c r="H198" s="180">
        <v>3000000</v>
      </c>
      <c r="I198" s="181" t="s">
        <v>227</v>
      </c>
      <c r="J198" s="182" t="s">
        <v>269</v>
      </c>
    </row>
    <row r="199" spans="1:19" ht="17.649999999999999" customHeight="1" x14ac:dyDescent="0.25">
      <c r="A199" s="178">
        <v>75</v>
      </c>
      <c r="B199" s="179" t="s">
        <v>476</v>
      </c>
      <c r="C199" s="183" t="s">
        <v>267</v>
      </c>
      <c r="D199" s="184" t="s">
        <v>268</v>
      </c>
      <c r="E199" s="170" t="s">
        <v>361</v>
      </c>
      <c r="F199" s="170" t="s">
        <v>371</v>
      </c>
      <c r="G199" s="170" t="s">
        <v>372</v>
      </c>
      <c r="H199" s="180">
        <v>2000000</v>
      </c>
      <c r="I199" s="181" t="s">
        <v>227</v>
      </c>
      <c r="J199" s="182" t="s">
        <v>269</v>
      </c>
    </row>
    <row r="200" spans="1:19" ht="17.649999999999999" customHeight="1" thickBot="1" x14ac:dyDescent="0.3">
      <c r="A200" s="185">
        <v>76</v>
      </c>
      <c r="B200" s="186" t="s">
        <v>477</v>
      </c>
      <c r="C200" s="187" t="s">
        <v>267</v>
      </c>
      <c r="D200" s="188" t="s">
        <v>268</v>
      </c>
      <c r="E200" s="189" t="s">
        <v>361</v>
      </c>
      <c r="F200" s="189" t="s">
        <v>371</v>
      </c>
      <c r="G200" s="189" t="s">
        <v>372</v>
      </c>
      <c r="H200" s="190">
        <v>3192495</v>
      </c>
      <c r="I200" s="191" t="s">
        <v>227</v>
      </c>
      <c r="J200" s="192" t="s">
        <v>269</v>
      </c>
    </row>
    <row r="201" spans="1:19" ht="17.649999999999999" customHeight="1" x14ac:dyDescent="0.25">
      <c r="A201" s="193">
        <v>1</v>
      </c>
      <c r="B201" s="194" t="s">
        <v>478</v>
      </c>
      <c r="C201" s="195" t="s">
        <v>181</v>
      </c>
      <c r="D201" s="196" t="s">
        <v>219</v>
      </c>
      <c r="E201" s="194" t="s">
        <v>183</v>
      </c>
      <c r="F201" s="194" t="s">
        <v>184</v>
      </c>
      <c r="G201" s="196" t="s">
        <v>479</v>
      </c>
      <c r="H201" s="197">
        <v>2000000</v>
      </c>
      <c r="I201" s="198" t="s">
        <v>227</v>
      </c>
      <c r="J201" s="199" t="s">
        <v>228</v>
      </c>
    </row>
    <row r="202" spans="1:19" ht="17.649999999999999" customHeight="1" x14ac:dyDescent="0.25">
      <c r="A202" s="200">
        <v>2</v>
      </c>
      <c r="B202" s="201" t="s">
        <v>480</v>
      </c>
      <c r="C202" s="202" t="s">
        <v>181</v>
      </c>
      <c r="D202" s="203" t="s">
        <v>219</v>
      </c>
      <c r="E202" s="201" t="s">
        <v>183</v>
      </c>
      <c r="F202" s="201" t="s">
        <v>184</v>
      </c>
      <c r="G202" s="203" t="s">
        <v>479</v>
      </c>
      <c r="H202" s="204">
        <v>2000000</v>
      </c>
      <c r="I202" s="205" t="s">
        <v>227</v>
      </c>
      <c r="J202" s="206" t="s">
        <v>481</v>
      </c>
    </row>
    <row r="203" spans="1:19" ht="17.649999999999999" customHeight="1" x14ac:dyDescent="0.25">
      <c r="A203" s="200">
        <v>3</v>
      </c>
      <c r="B203" s="201" t="s">
        <v>482</v>
      </c>
      <c r="C203" s="202" t="s">
        <v>181</v>
      </c>
      <c r="D203" s="203" t="s">
        <v>219</v>
      </c>
      <c r="E203" s="201" t="s">
        <v>183</v>
      </c>
      <c r="F203" s="201" t="s">
        <v>184</v>
      </c>
      <c r="G203" s="203" t="s">
        <v>479</v>
      </c>
      <c r="H203" s="204">
        <v>1993059</v>
      </c>
      <c r="I203" s="205" t="s">
        <v>191</v>
      </c>
      <c r="J203" s="206" t="s">
        <v>483</v>
      </c>
    </row>
    <row r="204" spans="1:19" ht="17.649999999999999" customHeight="1" x14ac:dyDescent="0.25">
      <c r="A204" s="200">
        <v>4</v>
      </c>
      <c r="B204" s="201" t="s">
        <v>484</v>
      </c>
      <c r="C204" s="202" t="s">
        <v>181</v>
      </c>
      <c r="D204" s="203" t="s">
        <v>219</v>
      </c>
      <c r="E204" s="201" t="s">
        <v>183</v>
      </c>
      <c r="F204" s="201" t="s">
        <v>184</v>
      </c>
      <c r="G204" s="203" t="s">
        <v>479</v>
      </c>
      <c r="H204" s="204">
        <v>1960000</v>
      </c>
      <c r="I204" s="205" t="s">
        <v>227</v>
      </c>
      <c r="J204" s="206" t="s">
        <v>481</v>
      </c>
    </row>
    <row r="205" spans="1:19" ht="17.649999999999999" customHeight="1" x14ac:dyDescent="0.25">
      <c r="A205" s="200">
        <v>5</v>
      </c>
      <c r="B205" s="201" t="s">
        <v>485</v>
      </c>
      <c r="C205" s="202" t="s">
        <v>181</v>
      </c>
      <c r="D205" s="203" t="s">
        <v>219</v>
      </c>
      <c r="E205" s="201" t="s">
        <v>183</v>
      </c>
      <c r="F205" s="201" t="s">
        <v>184</v>
      </c>
      <c r="G205" s="203" t="s">
        <v>479</v>
      </c>
      <c r="H205" s="204">
        <v>1835353</v>
      </c>
      <c r="I205" s="205" t="s">
        <v>191</v>
      </c>
      <c r="J205" s="206" t="s">
        <v>483</v>
      </c>
    </row>
    <row r="206" spans="1:19" ht="17.649999999999999" customHeight="1" x14ac:dyDescent="0.25">
      <c r="A206" s="200">
        <v>6</v>
      </c>
      <c r="B206" s="201" t="s">
        <v>486</v>
      </c>
      <c r="C206" s="202" t="s">
        <v>181</v>
      </c>
      <c r="D206" s="203" t="s">
        <v>219</v>
      </c>
      <c r="E206" s="201" t="s">
        <v>183</v>
      </c>
      <c r="F206" s="201" t="s">
        <v>184</v>
      </c>
      <c r="G206" s="203" t="s">
        <v>479</v>
      </c>
      <c r="H206" s="204">
        <v>2000000</v>
      </c>
      <c r="I206" s="205" t="s">
        <v>227</v>
      </c>
      <c r="J206" s="206" t="s">
        <v>481</v>
      </c>
    </row>
    <row r="207" spans="1:19" ht="17.649999999999999" customHeight="1" x14ac:dyDescent="0.25">
      <c r="A207" s="200">
        <v>7</v>
      </c>
      <c r="B207" s="201" t="s">
        <v>487</v>
      </c>
      <c r="C207" s="202" t="s">
        <v>181</v>
      </c>
      <c r="D207" s="203" t="s">
        <v>249</v>
      </c>
      <c r="E207" s="201" t="s">
        <v>183</v>
      </c>
      <c r="F207" s="201" t="s">
        <v>184</v>
      </c>
      <c r="G207" s="203" t="s">
        <v>479</v>
      </c>
      <c r="H207" s="204">
        <v>1973884</v>
      </c>
      <c r="I207" s="205" t="s">
        <v>191</v>
      </c>
      <c r="J207" s="206"/>
    </row>
    <row r="208" spans="1:19" ht="17.649999999999999" customHeight="1" x14ac:dyDescent="0.25">
      <c r="A208" s="200">
        <v>8</v>
      </c>
      <c r="B208" s="201" t="s">
        <v>488</v>
      </c>
      <c r="C208" s="202" t="s">
        <v>181</v>
      </c>
      <c r="D208" s="203" t="s">
        <v>249</v>
      </c>
      <c r="E208" s="201" t="s">
        <v>183</v>
      </c>
      <c r="F208" s="201" t="s">
        <v>184</v>
      </c>
      <c r="G208" s="203" t="s">
        <v>479</v>
      </c>
      <c r="H208" s="204">
        <v>1999761</v>
      </c>
      <c r="I208" s="205" t="s">
        <v>195</v>
      </c>
      <c r="J208" s="206" t="s">
        <v>319</v>
      </c>
    </row>
    <row r="209" spans="1:10" ht="17.649999999999999" customHeight="1" x14ac:dyDescent="0.25">
      <c r="A209" s="200">
        <v>9</v>
      </c>
      <c r="B209" s="201" t="s">
        <v>489</v>
      </c>
      <c r="C209" s="202" t="s">
        <v>181</v>
      </c>
      <c r="D209" s="203" t="s">
        <v>249</v>
      </c>
      <c r="E209" s="201" t="s">
        <v>183</v>
      </c>
      <c r="F209" s="201" t="s">
        <v>190</v>
      </c>
      <c r="G209" s="203" t="s">
        <v>479</v>
      </c>
      <c r="H209" s="204">
        <v>2000000</v>
      </c>
      <c r="I209" s="205" t="s">
        <v>195</v>
      </c>
      <c r="J209" s="206" t="s">
        <v>228</v>
      </c>
    </row>
    <row r="210" spans="1:10" ht="17.649999999999999" customHeight="1" x14ac:dyDescent="0.25">
      <c r="A210" s="200">
        <v>10</v>
      </c>
      <c r="B210" s="201" t="s">
        <v>490</v>
      </c>
      <c r="C210" s="202" t="s">
        <v>181</v>
      </c>
      <c r="D210" s="203" t="s">
        <v>249</v>
      </c>
      <c r="E210" s="201" t="s">
        <v>183</v>
      </c>
      <c r="F210" s="201" t="s">
        <v>184</v>
      </c>
      <c r="G210" s="203" t="s">
        <v>479</v>
      </c>
      <c r="H210" s="204">
        <v>2000000</v>
      </c>
      <c r="I210" s="205" t="s">
        <v>195</v>
      </c>
      <c r="J210" s="206" t="s">
        <v>228</v>
      </c>
    </row>
    <row r="211" spans="1:10" ht="17.649999999999999" customHeight="1" x14ac:dyDescent="0.25">
      <c r="A211" s="200">
        <v>11</v>
      </c>
      <c r="B211" s="201" t="s">
        <v>491</v>
      </c>
      <c r="C211" s="202" t="s">
        <v>181</v>
      </c>
      <c r="D211" s="203" t="s">
        <v>249</v>
      </c>
      <c r="E211" s="201" t="s">
        <v>183</v>
      </c>
      <c r="F211" s="201" t="s">
        <v>184</v>
      </c>
      <c r="G211" s="203" t="s">
        <v>479</v>
      </c>
      <c r="H211" s="204">
        <v>2000000</v>
      </c>
      <c r="I211" s="205" t="s">
        <v>195</v>
      </c>
      <c r="J211" s="206"/>
    </row>
    <row r="212" spans="1:10" ht="17.649999999999999" customHeight="1" x14ac:dyDescent="0.25">
      <c r="A212" s="200">
        <v>12</v>
      </c>
      <c r="B212" s="201" t="s">
        <v>492</v>
      </c>
      <c r="C212" s="202" t="s">
        <v>181</v>
      </c>
      <c r="D212" s="203" t="s">
        <v>249</v>
      </c>
      <c r="E212" s="201" t="s">
        <v>183</v>
      </c>
      <c r="F212" s="201" t="s">
        <v>184</v>
      </c>
      <c r="G212" s="203" t="s">
        <v>479</v>
      </c>
      <c r="H212" s="204">
        <v>1999761</v>
      </c>
      <c r="I212" s="205" t="s">
        <v>195</v>
      </c>
      <c r="J212" s="206"/>
    </row>
    <row r="213" spans="1:10" ht="17.649999999999999" customHeight="1" x14ac:dyDescent="0.25">
      <c r="A213" s="200">
        <v>13</v>
      </c>
      <c r="B213" s="201" t="s">
        <v>493</v>
      </c>
      <c r="C213" s="202" t="s">
        <v>181</v>
      </c>
      <c r="D213" s="203" t="s">
        <v>249</v>
      </c>
      <c r="E213" s="201" t="s">
        <v>183</v>
      </c>
      <c r="F213" s="201" t="s">
        <v>184</v>
      </c>
      <c r="G213" s="203" t="s">
        <v>479</v>
      </c>
      <c r="H213" s="204">
        <v>1999987</v>
      </c>
      <c r="I213" s="205" t="s">
        <v>195</v>
      </c>
      <c r="J213" s="206"/>
    </row>
    <row r="214" spans="1:10" ht="17.649999999999999" customHeight="1" x14ac:dyDescent="0.25">
      <c r="A214" s="200">
        <v>14</v>
      </c>
      <c r="B214" s="201" t="s">
        <v>494</v>
      </c>
      <c r="C214" s="202" t="s">
        <v>181</v>
      </c>
      <c r="D214" s="203" t="s">
        <v>249</v>
      </c>
      <c r="E214" s="201" t="s">
        <v>183</v>
      </c>
      <c r="F214" s="201" t="s">
        <v>184</v>
      </c>
      <c r="G214" s="203" t="s">
        <v>479</v>
      </c>
      <c r="H214" s="204">
        <v>1969462</v>
      </c>
      <c r="I214" s="205" t="s">
        <v>195</v>
      </c>
      <c r="J214" s="206"/>
    </row>
    <row r="215" spans="1:10" ht="17.649999999999999" customHeight="1" x14ac:dyDescent="0.25">
      <c r="A215" s="200">
        <v>15</v>
      </c>
      <c r="B215" s="201" t="s">
        <v>495</v>
      </c>
      <c r="C215" s="202" t="s">
        <v>181</v>
      </c>
      <c r="D215" s="203" t="s">
        <v>249</v>
      </c>
      <c r="E215" s="201" t="s">
        <v>183</v>
      </c>
      <c r="F215" s="201" t="s">
        <v>184</v>
      </c>
      <c r="G215" s="203" t="s">
        <v>479</v>
      </c>
      <c r="H215" s="204">
        <v>2000000</v>
      </c>
      <c r="I215" s="205" t="s">
        <v>195</v>
      </c>
      <c r="J215" s="206"/>
    </row>
    <row r="216" spans="1:10" ht="17.649999999999999" customHeight="1" x14ac:dyDescent="0.25">
      <c r="A216" s="200">
        <v>16</v>
      </c>
      <c r="B216" s="201" t="s">
        <v>496</v>
      </c>
      <c r="C216" s="202" t="s">
        <v>181</v>
      </c>
      <c r="D216" s="203" t="s">
        <v>249</v>
      </c>
      <c r="E216" s="201" t="s">
        <v>183</v>
      </c>
      <c r="F216" s="201" t="s">
        <v>184</v>
      </c>
      <c r="G216" s="203" t="s">
        <v>479</v>
      </c>
      <c r="H216" s="204">
        <v>1453649.1</v>
      </c>
      <c r="I216" s="205" t="s">
        <v>195</v>
      </c>
      <c r="J216" s="206"/>
    </row>
    <row r="217" spans="1:10" ht="17.649999999999999" customHeight="1" x14ac:dyDescent="0.25">
      <c r="A217" s="200">
        <v>17</v>
      </c>
      <c r="B217" s="201" t="s">
        <v>497</v>
      </c>
      <c r="C217" s="202" t="s">
        <v>181</v>
      </c>
      <c r="D217" s="203" t="s">
        <v>249</v>
      </c>
      <c r="E217" s="201" t="s">
        <v>223</v>
      </c>
      <c r="F217" s="201" t="s">
        <v>184</v>
      </c>
      <c r="G217" s="203" t="s">
        <v>479</v>
      </c>
      <c r="H217" s="204">
        <v>2527483.7000000002</v>
      </c>
      <c r="I217" s="205" t="s">
        <v>191</v>
      </c>
      <c r="J217" s="206" t="s">
        <v>498</v>
      </c>
    </row>
    <row r="218" spans="1:10" ht="17.649999999999999" customHeight="1" x14ac:dyDescent="0.25">
      <c r="A218" s="200">
        <v>18</v>
      </c>
      <c r="B218" s="201" t="s">
        <v>499</v>
      </c>
      <c r="C218" s="202" t="s">
        <v>181</v>
      </c>
      <c r="D218" s="203" t="s">
        <v>249</v>
      </c>
      <c r="E218" s="201" t="s">
        <v>183</v>
      </c>
      <c r="F218" s="201" t="s">
        <v>184</v>
      </c>
      <c r="G218" s="203" t="s">
        <v>479</v>
      </c>
      <c r="H218" s="204">
        <v>2000000</v>
      </c>
      <c r="I218" s="205" t="s">
        <v>195</v>
      </c>
      <c r="J218" s="206"/>
    </row>
    <row r="219" spans="1:10" ht="17.649999999999999" customHeight="1" x14ac:dyDescent="0.25">
      <c r="A219" s="200">
        <v>19</v>
      </c>
      <c r="B219" s="201" t="s">
        <v>500</v>
      </c>
      <c r="C219" s="202" t="s">
        <v>181</v>
      </c>
      <c r="D219" s="203" t="s">
        <v>249</v>
      </c>
      <c r="E219" s="201" t="s">
        <v>183</v>
      </c>
      <c r="F219" s="201" t="s">
        <v>184</v>
      </c>
      <c r="G219" s="203" t="s">
        <v>479</v>
      </c>
      <c r="H219" s="204">
        <v>2000000</v>
      </c>
      <c r="I219" s="205" t="s">
        <v>195</v>
      </c>
      <c r="J219" s="206"/>
    </row>
    <row r="220" spans="1:10" ht="17.649999999999999" customHeight="1" x14ac:dyDescent="0.25">
      <c r="A220" s="200">
        <v>20</v>
      </c>
      <c r="B220" s="201" t="s">
        <v>501</v>
      </c>
      <c r="C220" s="202" t="s">
        <v>181</v>
      </c>
      <c r="D220" s="203" t="s">
        <v>249</v>
      </c>
      <c r="E220" s="201" t="s">
        <v>183</v>
      </c>
      <c r="F220" s="201" t="s">
        <v>184</v>
      </c>
      <c r="G220" s="203" t="s">
        <v>479</v>
      </c>
      <c r="H220" s="204">
        <v>2000000</v>
      </c>
      <c r="I220" s="205" t="s">
        <v>195</v>
      </c>
      <c r="J220" s="206" t="s">
        <v>228</v>
      </c>
    </row>
    <row r="221" spans="1:10" ht="17.649999999999999" customHeight="1" x14ac:dyDescent="0.25">
      <c r="A221" s="200">
        <v>21</v>
      </c>
      <c r="B221" s="201" t="s">
        <v>502</v>
      </c>
      <c r="C221" s="202" t="s">
        <v>181</v>
      </c>
      <c r="D221" s="207" t="s">
        <v>219</v>
      </c>
      <c r="E221" s="201" t="s">
        <v>183</v>
      </c>
      <c r="F221" s="201" t="s">
        <v>184</v>
      </c>
      <c r="G221" s="203" t="s">
        <v>479</v>
      </c>
      <c r="H221" s="204">
        <v>2000000</v>
      </c>
      <c r="I221" s="205" t="s">
        <v>195</v>
      </c>
      <c r="J221" s="206" t="s">
        <v>228</v>
      </c>
    </row>
    <row r="222" spans="1:10" ht="17.649999999999999" customHeight="1" x14ac:dyDescent="0.25">
      <c r="A222" s="200">
        <v>22</v>
      </c>
      <c r="B222" s="201" t="s">
        <v>503</v>
      </c>
      <c r="C222" s="202" t="s">
        <v>181</v>
      </c>
      <c r="D222" s="207" t="s">
        <v>182</v>
      </c>
      <c r="E222" s="201" t="s">
        <v>223</v>
      </c>
      <c r="F222" s="201" t="s">
        <v>184</v>
      </c>
      <c r="G222" s="203" t="s">
        <v>479</v>
      </c>
      <c r="H222" s="204">
        <v>3378028</v>
      </c>
      <c r="I222" s="205" t="s">
        <v>227</v>
      </c>
      <c r="J222" s="206" t="s">
        <v>467</v>
      </c>
    </row>
    <row r="223" spans="1:10" ht="17.649999999999999" customHeight="1" x14ac:dyDescent="0.25">
      <c r="A223" s="208">
        <v>23</v>
      </c>
      <c r="B223" s="209" t="s">
        <v>504</v>
      </c>
      <c r="C223" s="202" t="s">
        <v>181</v>
      </c>
      <c r="D223" s="207" t="s">
        <v>182</v>
      </c>
      <c r="E223" s="201" t="s">
        <v>183</v>
      </c>
      <c r="F223" s="201" t="s">
        <v>184</v>
      </c>
      <c r="G223" s="203" t="s">
        <v>479</v>
      </c>
      <c r="H223" s="204">
        <v>1917800</v>
      </c>
      <c r="I223" s="205" t="s">
        <v>227</v>
      </c>
      <c r="J223" s="206" t="s">
        <v>196</v>
      </c>
    </row>
    <row r="224" spans="1:10" ht="17.649999999999999" customHeight="1" x14ac:dyDescent="0.25">
      <c r="A224" s="210">
        <v>24</v>
      </c>
      <c r="B224" s="203" t="s">
        <v>505</v>
      </c>
      <c r="C224" s="201" t="s">
        <v>218</v>
      </c>
      <c r="D224" s="203" t="s">
        <v>232</v>
      </c>
      <c r="E224" s="211" t="s">
        <v>223</v>
      </c>
      <c r="F224" s="201" t="s">
        <v>184</v>
      </c>
      <c r="G224" s="203" t="s">
        <v>479</v>
      </c>
      <c r="H224" s="204">
        <v>3100715</v>
      </c>
      <c r="I224" s="212" t="s">
        <v>191</v>
      </c>
      <c r="J224" s="213" t="s">
        <v>443</v>
      </c>
    </row>
    <row r="225" spans="1:10" ht="17.649999999999999" customHeight="1" x14ac:dyDescent="0.25">
      <c r="A225" s="210">
        <v>25</v>
      </c>
      <c r="B225" s="203" t="s">
        <v>506</v>
      </c>
      <c r="C225" s="201" t="s">
        <v>218</v>
      </c>
      <c r="D225" s="203" t="s">
        <v>249</v>
      </c>
      <c r="E225" s="211" t="s">
        <v>183</v>
      </c>
      <c r="F225" s="201" t="s">
        <v>184</v>
      </c>
      <c r="G225" s="203" t="s">
        <v>479</v>
      </c>
      <c r="H225" s="204">
        <v>1766477</v>
      </c>
      <c r="I225" s="212" t="s">
        <v>224</v>
      </c>
      <c r="J225" s="213" t="s">
        <v>507</v>
      </c>
    </row>
    <row r="226" spans="1:10" ht="17.649999999999999" customHeight="1" x14ac:dyDescent="0.25">
      <c r="A226" s="210">
        <v>26</v>
      </c>
      <c r="B226" s="203" t="s">
        <v>508</v>
      </c>
      <c r="C226" s="201" t="s">
        <v>218</v>
      </c>
      <c r="D226" s="203" t="s">
        <v>249</v>
      </c>
      <c r="E226" s="211" t="s">
        <v>183</v>
      </c>
      <c r="F226" s="201" t="s">
        <v>184</v>
      </c>
      <c r="G226" s="203" t="s">
        <v>479</v>
      </c>
      <c r="H226" s="204">
        <v>1878009</v>
      </c>
      <c r="I226" s="212" t="s">
        <v>224</v>
      </c>
      <c r="J226" s="213" t="s">
        <v>509</v>
      </c>
    </row>
    <row r="227" spans="1:10" ht="17.649999999999999" customHeight="1" x14ac:dyDescent="0.25">
      <c r="A227" s="210">
        <v>27</v>
      </c>
      <c r="B227" s="203" t="s">
        <v>510</v>
      </c>
      <c r="C227" s="201" t="s">
        <v>218</v>
      </c>
      <c r="D227" s="203" t="s">
        <v>249</v>
      </c>
      <c r="E227" s="211" t="s">
        <v>183</v>
      </c>
      <c r="F227" s="201" t="s">
        <v>184</v>
      </c>
      <c r="G227" s="203" t="s">
        <v>479</v>
      </c>
      <c r="H227" s="204">
        <v>1938899</v>
      </c>
      <c r="I227" s="212" t="s">
        <v>224</v>
      </c>
      <c r="J227" s="213" t="s">
        <v>511</v>
      </c>
    </row>
    <row r="228" spans="1:10" ht="17.649999999999999" customHeight="1" x14ac:dyDescent="0.25">
      <c r="A228" s="210">
        <v>28</v>
      </c>
      <c r="B228" s="203" t="s">
        <v>512</v>
      </c>
      <c r="C228" s="201" t="s">
        <v>218</v>
      </c>
      <c r="D228" s="203" t="s">
        <v>249</v>
      </c>
      <c r="E228" s="211" t="s">
        <v>183</v>
      </c>
      <c r="F228" s="201" t="s">
        <v>184</v>
      </c>
      <c r="G228" s="203" t="s">
        <v>479</v>
      </c>
      <c r="H228" s="204">
        <v>1761068</v>
      </c>
      <c r="I228" s="212" t="s">
        <v>227</v>
      </c>
      <c r="J228" s="213" t="s">
        <v>513</v>
      </c>
    </row>
    <row r="229" spans="1:10" ht="17.649999999999999" customHeight="1" x14ac:dyDescent="0.25">
      <c r="A229" s="210">
        <v>29</v>
      </c>
      <c r="B229" s="203" t="s">
        <v>514</v>
      </c>
      <c r="C229" s="201" t="s">
        <v>218</v>
      </c>
      <c r="D229" s="203" t="s">
        <v>249</v>
      </c>
      <c r="E229" s="211" t="s">
        <v>183</v>
      </c>
      <c r="F229" s="201" t="s">
        <v>184</v>
      </c>
      <c r="G229" s="203" t="s">
        <v>479</v>
      </c>
      <c r="H229" s="204">
        <v>1878009</v>
      </c>
      <c r="I229" s="212" t="s">
        <v>224</v>
      </c>
      <c r="J229" s="213" t="s">
        <v>509</v>
      </c>
    </row>
    <row r="230" spans="1:10" ht="17.649999999999999" customHeight="1" x14ac:dyDescent="0.25">
      <c r="A230" s="210">
        <v>30</v>
      </c>
      <c r="B230" s="203" t="s">
        <v>515</v>
      </c>
      <c r="C230" s="201" t="s">
        <v>218</v>
      </c>
      <c r="D230" s="203" t="s">
        <v>249</v>
      </c>
      <c r="E230" s="211" t="s">
        <v>223</v>
      </c>
      <c r="F230" s="201" t="s">
        <v>184</v>
      </c>
      <c r="G230" s="203" t="s">
        <v>479</v>
      </c>
      <c r="H230" s="204">
        <v>3288050</v>
      </c>
      <c r="I230" s="212"/>
      <c r="J230" s="213"/>
    </row>
    <row r="231" spans="1:10" ht="17.649999999999999" customHeight="1" x14ac:dyDescent="0.25">
      <c r="A231" s="210">
        <v>31</v>
      </c>
      <c r="B231" s="203" t="s">
        <v>516</v>
      </c>
      <c r="C231" s="201" t="s">
        <v>218</v>
      </c>
      <c r="D231" s="203" t="s">
        <v>249</v>
      </c>
      <c r="E231" s="211" t="s">
        <v>183</v>
      </c>
      <c r="F231" s="201" t="s">
        <v>184</v>
      </c>
      <c r="G231" s="203" t="s">
        <v>479</v>
      </c>
      <c r="H231" s="204">
        <v>1883360</v>
      </c>
      <c r="I231" s="212" t="s">
        <v>224</v>
      </c>
      <c r="J231" s="213" t="s">
        <v>517</v>
      </c>
    </row>
    <row r="232" spans="1:10" ht="17.649999999999999" customHeight="1" x14ac:dyDescent="0.25">
      <c r="A232" s="210">
        <v>32</v>
      </c>
      <c r="B232" s="203" t="s">
        <v>518</v>
      </c>
      <c r="C232" s="201" t="s">
        <v>218</v>
      </c>
      <c r="D232" s="203" t="s">
        <v>249</v>
      </c>
      <c r="E232" s="211" t="s">
        <v>183</v>
      </c>
      <c r="F232" s="201" t="s">
        <v>184</v>
      </c>
      <c r="G232" s="203" t="s">
        <v>479</v>
      </c>
      <c r="H232" s="204">
        <v>1978291</v>
      </c>
      <c r="I232" s="212" t="s">
        <v>224</v>
      </c>
      <c r="J232" s="213" t="s">
        <v>519</v>
      </c>
    </row>
    <row r="233" spans="1:10" ht="17.649999999999999" customHeight="1" x14ac:dyDescent="0.25">
      <c r="A233" s="210">
        <v>33</v>
      </c>
      <c r="B233" s="203" t="s">
        <v>520</v>
      </c>
      <c r="C233" s="201" t="s">
        <v>218</v>
      </c>
      <c r="D233" s="203" t="s">
        <v>249</v>
      </c>
      <c r="E233" s="211" t="s">
        <v>183</v>
      </c>
      <c r="F233" s="201" t="s">
        <v>184</v>
      </c>
      <c r="G233" s="203" t="s">
        <v>479</v>
      </c>
      <c r="H233" s="204">
        <v>913440.53</v>
      </c>
      <c r="I233" s="212" t="s">
        <v>195</v>
      </c>
      <c r="J233" s="213" t="s">
        <v>467</v>
      </c>
    </row>
    <row r="234" spans="1:10" ht="17.649999999999999" customHeight="1" x14ac:dyDescent="0.25">
      <c r="A234" s="210">
        <v>34</v>
      </c>
      <c r="B234" s="203" t="s">
        <v>521</v>
      </c>
      <c r="C234" s="201" t="s">
        <v>218</v>
      </c>
      <c r="D234" s="203" t="s">
        <v>189</v>
      </c>
      <c r="E234" s="211" t="s">
        <v>361</v>
      </c>
      <c r="F234" s="201" t="s">
        <v>184</v>
      </c>
      <c r="G234" s="203" t="s">
        <v>479</v>
      </c>
      <c r="H234" s="204">
        <v>2834550</v>
      </c>
      <c r="I234" s="212" t="s">
        <v>522</v>
      </c>
      <c r="J234" s="213" t="s">
        <v>523</v>
      </c>
    </row>
    <row r="235" spans="1:10" ht="17.649999999999999" customHeight="1" x14ac:dyDescent="0.25">
      <c r="A235" s="210">
        <v>35</v>
      </c>
      <c r="B235" s="203" t="s">
        <v>524</v>
      </c>
      <c r="C235" s="201" t="s">
        <v>218</v>
      </c>
      <c r="D235" s="203" t="s">
        <v>189</v>
      </c>
      <c r="E235" s="211" t="s">
        <v>303</v>
      </c>
      <c r="F235" s="201" t="s">
        <v>184</v>
      </c>
      <c r="G235" s="203" t="s">
        <v>479</v>
      </c>
      <c r="H235" s="204">
        <v>1903506.6</v>
      </c>
      <c r="I235" s="212" t="s">
        <v>373</v>
      </c>
      <c r="J235" s="213" t="s">
        <v>525</v>
      </c>
    </row>
    <row r="236" spans="1:10" ht="17.649999999999999" customHeight="1" x14ac:dyDescent="0.25">
      <c r="A236" s="210">
        <v>36</v>
      </c>
      <c r="B236" s="203" t="s">
        <v>526</v>
      </c>
      <c r="C236" s="201" t="s">
        <v>218</v>
      </c>
      <c r="D236" s="203" t="s">
        <v>189</v>
      </c>
      <c r="E236" s="211" t="s">
        <v>361</v>
      </c>
      <c r="F236" s="201" t="s">
        <v>184</v>
      </c>
      <c r="G236" s="203" t="s">
        <v>479</v>
      </c>
      <c r="H236" s="204">
        <v>2984764</v>
      </c>
      <c r="I236" s="212" t="s">
        <v>191</v>
      </c>
      <c r="J236" s="213" t="s">
        <v>527</v>
      </c>
    </row>
    <row r="237" spans="1:10" ht="17.649999999999999" customHeight="1" x14ac:dyDescent="0.25">
      <c r="A237" s="210">
        <v>37</v>
      </c>
      <c r="B237" s="203" t="s">
        <v>528</v>
      </c>
      <c r="C237" s="201" t="s">
        <v>218</v>
      </c>
      <c r="D237" s="203" t="s">
        <v>189</v>
      </c>
      <c r="E237" s="211" t="s">
        <v>303</v>
      </c>
      <c r="F237" s="201" t="s">
        <v>184</v>
      </c>
      <c r="G237" s="203" t="s">
        <v>479</v>
      </c>
      <c r="H237" s="204">
        <v>1666860.37</v>
      </c>
      <c r="I237" s="212" t="s">
        <v>375</v>
      </c>
      <c r="J237" s="213" t="s">
        <v>529</v>
      </c>
    </row>
    <row r="238" spans="1:10" ht="17.649999999999999" customHeight="1" x14ac:dyDescent="0.25">
      <c r="A238" s="210">
        <v>38</v>
      </c>
      <c r="B238" s="203" t="s">
        <v>530</v>
      </c>
      <c r="C238" s="201" t="s">
        <v>218</v>
      </c>
      <c r="D238" s="203" t="s">
        <v>189</v>
      </c>
      <c r="E238" s="211" t="s">
        <v>361</v>
      </c>
      <c r="F238" s="201" t="s">
        <v>184</v>
      </c>
      <c r="G238" s="203" t="s">
        <v>479</v>
      </c>
      <c r="H238" s="204">
        <v>1530989.88</v>
      </c>
      <c r="I238" s="212" t="s">
        <v>373</v>
      </c>
      <c r="J238" s="213" t="s">
        <v>531</v>
      </c>
    </row>
    <row r="239" spans="1:10" ht="17.649999999999999" customHeight="1" x14ac:dyDescent="0.25">
      <c r="A239" s="210">
        <v>39</v>
      </c>
      <c r="B239" s="203" t="s">
        <v>532</v>
      </c>
      <c r="C239" s="201" t="s">
        <v>218</v>
      </c>
      <c r="D239" s="203" t="s">
        <v>189</v>
      </c>
      <c r="E239" s="211" t="s">
        <v>303</v>
      </c>
      <c r="F239" s="201" t="s">
        <v>184</v>
      </c>
      <c r="G239" s="203" t="s">
        <v>479</v>
      </c>
      <c r="H239" s="204">
        <v>1181038</v>
      </c>
      <c r="I239" s="212" t="s">
        <v>533</v>
      </c>
      <c r="J239" s="213" t="s">
        <v>534</v>
      </c>
    </row>
    <row r="240" spans="1:10" ht="17.649999999999999" customHeight="1" x14ac:dyDescent="0.25">
      <c r="A240" s="210">
        <v>40</v>
      </c>
      <c r="B240" s="203" t="s">
        <v>535</v>
      </c>
      <c r="C240" s="201" t="s">
        <v>218</v>
      </c>
      <c r="D240" s="203" t="s">
        <v>189</v>
      </c>
      <c r="E240" s="211" t="s">
        <v>303</v>
      </c>
      <c r="F240" s="201" t="s">
        <v>184</v>
      </c>
      <c r="G240" s="203" t="s">
        <v>479</v>
      </c>
      <c r="H240" s="204">
        <v>742629.73</v>
      </c>
      <c r="I240" s="212" t="s">
        <v>536</v>
      </c>
      <c r="J240" s="213" t="s">
        <v>537</v>
      </c>
    </row>
    <row r="241" spans="1:10" ht="17.649999999999999" customHeight="1" x14ac:dyDescent="0.25">
      <c r="A241" s="210">
        <v>41</v>
      </c>
      <c r="B241" s="203" t="s">
        <v>538</v>
      </c>
      <c r="C241" s="201" t="s">
        <v>218</v>
      </c>
      <c r="D241" s="203" t="s">
        <v>302</v>
      </c>
      <c r="E241" s="211" t="s">
        <v>303</v>
      </c>
      <c r="F241" s="201" t="s">
        <v>184</v>
      </c>
      <c r="G241" s="203" t="s">
        <v>479</v>
      </c>
      <c r="H241" s="204">
        <v>1964900</v>
      </c>
      <c r="I241" s="212" t="s">
        <v>375</v>
      </c>
      <c r="J241" s="213" t="s">
        <v>539</v>
      </c>
    </row>
    <row r="242" spans="1:10" ht="17.649999999999999" customHeight="1" x14ac:dyDescent="0.25">
      <c r="A242" s="210">
        <v>42</v>
      </c>
      <c r="B242" s="203" t="s">
        <v>540</v>
      </c>
      <c r="C242" s="201" t="s">
        <v>218</v>
      </c>
      <c r="D242" s="203" t="s">
        <v>232</v>
      </c>
      <c r="E242" s="211" t="s">
        <v>223</v>
      </c>
      <c r="F242" s="201" t="s">
        <v>184</v>
      </c>
      <c r="G242" s="203" t="s">
        <v>479</v>
      </c>
      <c r="H242" s="204">
        <v>2000000</v>
      </c>
      <c r="I242" s="212" t="s">
        <v>224</v>
      </c>
      <c r="J242" s="213" t="s">
        <v>192</v>
      </c>
    </row>
    <row r="243" spans="1:10" ht="17.649999999999999" customHeight="1" x14ac:dyDescent="0.25">
      <c r="A243" s="210">
        <v>43</v>
      </c>
      <c r="B243" s="203" t="s">
        <v>541</v>
      </c>
      <c r="C243" s="201" t="s">
        <v>218</v>
      </c>
      <c r="D243" s="203" t="s">
        <v>232</v>
      </c>
      <c r="E243" s="211" t="s">
        <v>183</v>
      </c>
      <c r="F243" s="201" t="s">
        <v>184</v>
      </c>
      <c r="G243" s="203" t="s">
        <v>479</v>
      </c>
      <c r="H243" s="204">
        <v>1974389.75</v>
      </c>
      <c r="I243" s="212" t="s">
        <v>227</v>
      </c>
      <c r="J243" s="213" t="s">
        <v>542</v>
      </c>
    </row>
    <row r="244" spans="1:10" ht="17.649999999999999" customHeight="1" x14ac:dyDescent="0.25">
      <c r="A244" s="210">
        <v>44</v>
      </c>
      <c r="B244" s="203" t="s">
        <v>543</v>
      </c>
      <c r="C244" s="201" t="s">
        <v>218</v>
      </c>
      <c r="D244" s="203" t="s">
        <v>232</v>
      </c>
      <c r="E244" s="211" t="s">
        <v>223</v>
      </c>
      <c r="F244" s="201" t="s">
        <v>184</v>
      </c>
      <c r="G244" s="203" t="s">
        <v>479</v>
      </c>
      <c r="H244" s="204">
        <v>3460832.68</v>
      </c>
      <c r="I244" s="212" t="s">
        <v>227</v>
      </c>
      <c r="J244" s="213" t="s">
        <v>544</v>
      </c>
    </row>
    <row r="245" spans="1:10" ht="17.649999999999999" customHeight="1" x14ac:dyDescent="0.25">
      <c r="A245" s="210">
        <v>45</v>
      </c>
      <c r="B245" s="203" t="s">
        <v>545</v>
      </c>
      <c r="C245" s="201" t="s">
        <v>218</v>
      </c>
      <c r="D245" s="203" t="s">
        <v>232</v>
      </c>
      <c r="E245" s="211" t="s">
        <v>223</v>
      </c>
      <c r="F245" s="201" t="s">
        <v>184</v>
      </c>
      <c r="G245" s="203" t="s">
        <v>479</v>
      </c>
      <c r="H245" s="204">
        <v>3498361</v>
      </c>
      <c r="I245" s="212" t="s">
        <v>227</v>
      </c>
      <c r="J245" s="213" t="s">
        <v>544</v>
      </c>
    </row>
    <row r="246" spans="1:10" ht="17.649999999999999" customHeight="1" x14ac:dyDescent="0.25">
      <c r="A246" s="210">
        <v>46</v>
      </c>
      <c r="B246" s="203" t="s">
        <v>546</v>
      </c>
      <c r="C246" s="201" t="s">
        <v>218</v>
      </c>
      <c r="D246" s="203" t="s">
        <v>232</v>
      </c>
      <c r="E246" s="211" t="s">
        <v>183</v>
      </c>
      <c r="F246" s="201" t="s">
        <v>184</v>
      </c>
      <c r="G246" s="203" t="s">
        <v>479</v>
      </c>
      <c r="H246" s="204">
        <v>1868249</v>
      </c>
      <c r="I246" s="212" t="s">
        <v>224</v>
      </c>
      <c r="J246" s="213" t="s">
        <v>547</v>
      </c>
    </row>
    <row r="247" spans="1:10" ht="17.649999999999999" customHeight="1" x14ac:dyDescent="0.25">
      <c r="A247" s="210">
        <v>47</v>
      </c>
      <c r="B247" s="203" t="s">
        <v>548</v>
      </c>
      <c r="C247" s="201" t="s">
        <v>218</v>
      </c>
      <c r="D247" s="203" t="s">
        <v>232</v>
      </c>
      <c r="E247" s="211" t="s">
        <v>223</v>
      </c>
      <c r="F247" s="201" t="s">
        <v>184</v>
      </c>
      <c r="G247" s="203" t="s">
        <v>479</v>
      </c>
      <c r="H247" s="204">
        <v>3500000</v>
      </c>
      <c r="I247" s="212" t="s">
        <v>220</v>
      </c>
      <c r="J247" s="213" t="s">
        <v>549</v>
      </c>
    </row>
    <row r="248" spans="1:10" ht="17.649999999999999" customHeight="1" x14ac:dyDescent="0.25">
      <c r="A248" s="210">
        <v>48</v>
      </c>
      <c r="B248" s="203" t="s">
        <v>550</v>
      </c>
      <c r="C248" s="201" t="s">
        <v>218</v>
      </c>
      <c r="D248" s="203" t="s">
        <v>232</v>
      </c>
      <c r="E248" s="211" t="s">
        <v>183</v>
      </c>
      <c r="F248" s="211" t="s">
        <v>551</v>
      </c>
      <c r="G248" s="203" t="s">
        <v>479</v>
      </c>
      <c r="H248" s="204">
        <v>3190171</v>
      </c>
      <c r="I248" s="212" t="s">
        <v>191</v>
      </c>
      <c r="J248" s="213" t="s">
        <v>547</v>
      </c>
    </row>
    <row r="249" spans="1:10" ht="17.649999999999999" customHeight="1" x14ac:dyDescent="0.25">
      <c r="A249" s="210">
        <v>49</v>
      </c>
      <c r="B249" s="203" t="s">
        <v>552</v>
      </c>
      <c r="C249" s="201" t="s">
        <v>218</v>
      </c>
      <c r="D249" s="203" t="s">
        <v>232</v>
      </c>
      <c r="E249" s="211" t="s">
        <v>223</v>
      </c>
      <c r="F249" s="201" t="s">
        <v>184</v>
      </c>
      <c r="G249" s="203" t="s">
        <v>479</v>
      </c>
      <c r="H249" s="204">
        <v>3500000</v>
      </c>
      <c r="I249" s="212" t="s">
        <v>195</v>
      </c>
      <c r="J249" s="213" t="s">
        <v>544</v>
      </c>
    </row>
    <row r="250" spans="1:10" ht="17.649999999999999" customHeight="1" x14ac:dyDescent="0.25">
      <c r="A250" s="210">
        <v>50</v>
      </c>
      <c r="B250" s="203" t="s">
        <v>553</v>
      </c>
      <c r="C250" s="201" t="s">
        <v>218</v>
      </c>
      <c r="D250" s="203" t="s">
        <v>232</v>
      </c>
      <c r="E250" s="211" t="s">
        <v>183</v>
      </c>
      <c r="F250" s="201" t="s">
        <v>184</v>
      </c>
      <c r="G250" s="203" t="s">
        <v>479</v>
      </c>
      <c r="H250" s="204">
        <v>1970973.4</v>
      </c>
      <c r="I250" s="212" t="s">
        <v>191</v>
      </c>
      <c r="J250" s="213" t="s">
        <v>554</v>
      </c>
    </row>
    <row r="251" spans="1:10" ht="17.649999999999999" customHeight="1" x14ac:dyDescent="0.25">
      <c r="A251" s="210">
        <v>51</v>
      </c>
      <c r="B251" s="203" t="s">
        <v>555</v>
      </c>
      <c r="C251" s="201" t="s">
        <v>218</v>
      </c>
      <c r="D251" s="203" t="s">
        <v>232</v>
      </c>
      <c r="E251" s="211" t="s">
        <v>309</v>
      </c>
      <c r="F251" s="201" t="s">
        <v>184</v>
      </c>
      <c r="G251" s="203" t="s">
        <v>479</v>
      </c>
      <c r="H251" s="204">
        <v>1995180</v>
      </c>
      <c r="I251" s="212" t="s">
        <v>191</v>
      </c>
      <c r="J251" s="213" t="s">
        <v>556</v>
      </c>
    </row>
    <row r="252" spans="1:10" ht="17.649999999999999" customHeight="1" x14ac:dyDescent="0.25">
      <c r="A252" s="210">
        <v>52</v>
      </c>
      <c r="B252" s="203" t="s">
        <v>557</v>
      </c>
      <c r="C252" s="201" t="s">
        <v>218</v>
      </c>
      <c r="D252" s="203" t="s">
        <v>232</v>
      </c>
      <c r="E252" s="211" t="s">
        <v>309</v>
      </c>
      <c r="F252" s="201" t="s">
        <v>184</v>
      </c>
      <c r="G252" s="203" t="s">
        <v>479</v>
      </c>
      <c r="H252" s="204">
        <v>1915556</v>
      </c>
      <c r="I252" s="212" t="s">
        <v>195</v>
      </c>
      <c r="J252" s="213" t="s">
        <v>558</v>
      </c>
    </row>
    <row r="253" spans="1:10" ht="17.649999999999999" customHeight="1" x14ac:dyDescent="0.25">
      <c r="A253" s="210">
        <v>53</v>
      </c>
      <c r="B253" s="203" t="s">
        <v>559</v>
      </c>
      <c r="C253" s="201" t="s">
        <v>218</v>
      </c>
      <c r="D253" s="203" t="s">
        <v>232</v>
      </c>
      <c r="E253" s="211" t="s">
        <v>183</v>
      </c>
      <c r="F253" s="201" t="s">
        <v>184</v>
      </c>
      <c r="G253" s="203" t="s">
        <v>479</v>
      </c>
      <c r="H253" s="204">
        <v>1721676</v>
      </c>
      <c r="I253" s="212" t="s">
        <v>224</v>
      </c>
      <c r="J253" s="213" t="s">
        <v>205</v>
      </c>
    </row>
    <row r="254" spans="1:10" ht="17.649999999999999" customHeight="1" x14ac:dyDescent="0.25">
      <c r="A254" s="210">
        <v>54</v>
      </c>
      <c r="B254" s="203" t="s">
        <v>560</v>
      </c>
      <c r="C254" s="201" t="s">
        <v>218</v>
      </c>
      <c r="D254" s="203" t="s">
        <v>194</v>
      </c>
      <c r="E254" s="211" t="s">
        <v>223</v>
      </c>
      <c r="F254" s="201" t="s">
        <v>184</v>
      </c>
      <c r="G254" s="203" t="s">
        <v>479</v>
      </c>
      <c r="H254" s="204">
        <v>1401920</v>
      </c>
      <c r="I254" s="212" t="s">
        <v>224</v>
      </c>
      <c r="J254" s="213" t="s">
        <v>561</v>
      </c>
    </row>
    <row r="255" spans="1:10" ht="17.649999999999999" customHeight="1" x14ac:dyDescent="0.25">
      <c r="A255" s="210">
        <v>55</v>
      </c>
      <c r="B255" s="203" t="s">
        <v>562</v>
      </c>
      <c r="C255" s="201" t="s">
        <v>218</v>
      </c>
      <c r="D255" s="203" t="s">
        <v>194</v>
      </c>
      <c r="E255" s="211" t="s">
        <v>223</v>
      </c>
      <c r="F255" s="201" t="s">
        <v>184</v>
      </c>
      <c r="G255" s="203" t="s">
        <v>479</v>
      </c>
      <c r="H255" s="204">
        <v>1939721</v>
      </c>
      <c r="I255" s="212" t="s">
        <v>224</v>
      </c>
      <c r="J255" s="213" t="s">
        <v>563</v>
      </c>
    </row>
    <row r="256" spans="1:10" ht="17.649999999999999" customHeight="1" x14ac:dyDescent="0.25">
      <c r="A256" s="210">
        <v>56</v>
      </c>
      <c r="B256" s="203" t="s">
        <v>564</v>
      </c>
      <c r="C256" s="201" t="s">
        <v>218</v>
      </c>
      <c r="D256" s="203" t="s">
        <v>194</v>
      </c>
      <c r="E256" s="211" t="s">
        <v>223</v>
      </c>
      <c r="F256" s="201" t="s">
        <v>184</v>
      </c>
      <c r="G256" s="203" t="s">
        <v>479</v>
      </c>
      <c r="H256" s="204">
        <v>2699959</v>
      </c>
      <c r="I256" s="212" t="s">
        <v>224</v>
      </c>
      <c r="J256" s="213" t="s">
        <v>563</v>
      </c>
    </row>
    <row r="257" spans="1:10" ht="17.649999999999999" customHeight="1" thickBot="1" x14ac:dyDescent="0.3">
      <c r="A257" s="214">
        <v>57</v>
      </c>
      <c r="B257" s="215" t="s">
        <v>565</v>
      </c>
      <c r="C257" s="216" t="s">
        <v>218</v>
      </c>
      <c r="D257" s="215" t="s">
        <v>194</v>
      </c>
      <c r="E257" s="217" t="s">
        <v>223</v>
      </c>
      <c r="F257" s="216" t="s">
        <v>184</v>
      </c>
      <c r="G257" s="215" t="s">
        <v>479</v>
      </c>
      <c r="H257" s="218">
        <v>3256108.18</v>
      </c>
      <c r="I257" s="219" t="s">
        <v>224</v>
      </c>
      <c r="J257" s="220" t="s">
        <v>566</v>
      </c>
    </row>
    <row r="258" spans="1:10" ht="17.649999999999999" customHeight="1" x14ac:dyDescent="0.25">
      <c r="A258" s="221">
        <v>1</v>
      </c>
      <c r="B258" s="222" t="s">
        <v>567</v>
      </c>
      <c r="C258" s="48" t="s">
        <v>181</v>
      </c>
      <c r="D258" s="222" t="s">
        <v>232</v>
      </c>
      <c r="E258" s="222" t="s">
        <v>183</v>
      </c>
      <c r="F258" s="223" t="s">
        <v>184</v>
      </c>
      <c r="G258" s="224" t="s">
        <v>568</v>
      </c>
      <c r="H258" s="225">
        <v>1999589</v>
      </c>
      <c r="I258" s="226" t="s">
        <v>191</v>
      </c>
      <c r="J258" s="226" t="s">
        <v>234</v>
      </c>
    </row>
    <row r="259" spans="1:10" ht="17.649999999999999" customHeight="1" x14ac:dyDescent="0.25">
      <c r="A259" s="227">
        <v>2</v>
      </c>
      <c r="B259" s="228" t="s">
        <v>569</v>
      </c>
      <c r="C259" s="48" t="s">
        <v>181</v>
      </c>
      <c r="D259" s="228" t="s">
        <v>232</v>
      </c>
      <c r="E259" s="228" t="s">
        <v>183</v>
      </c>
      <c r="F259" s="229" t="s">
        <v>184</v>
      </c>
      <c r="G259" s="230" t="s">
        <v>568</v>
      </c>
      <c r="H259" s="231">
        <v>547000</v>
      </c>
      <c r="I259" s="232" t="s">
        <v>191</v>
      </c>
      <c r="J259" s="232" t="s">
        <v>570</v>
      </c>
    </row>
    <row r="260" spans="1:10" ht="17.649999999999999" customHeight="1" x14ac:dyDescent="0.25">
      <c r="A260" s="227">
        <v>3</v>
      </c>
      <c r="B260" s="228" t="s">
        <v>571</v>
      </c>
      <c r="C260" s="48" t="s">
        <v>181</v>
      </c>
      <c r="D260" s="228" t="s">
        <v>232</v>
      </c>
      <c r="E260" s="228" t="s">
        <v>183</v>
      </c>
      <c r="F260" s="229" t="s">
        <v>184</v>
      </c>
      <c r="G260" s="230" t="s">
        <v>568</v>
      </c>
      <c r="H260" s="231">
        <v>1546000</v>
      </c>
      <c r="I260" s="232" t="s">
        <v>195</v>
      </c>
      <c r="J260" s="232" t="s">
        <v>198</v>
      </c>
    </row>
    <row r="261" spans="1:10" ht="17.649999999999999" customHeight="1" x14ac:dyDescent="0.25">
      <c r="A261" s="227">
        <v>4</v>
      </c>
      <c r="B261" s="228" t="s">
        <v>572</v>
      </c>
      <c r="C261" s="48" t="s">
        <v>181</v>
      </c>
      <c r="D261" s="228" t="s">
        <v>249</v>
      </c>
      <c r="E261" s="228" t="s">
        <v>183</v>
      </c>
      <c r="F261" s="229" t="s">
        <v>184</v>
      </c>
      <c r="G261" s="230" t="s">
        <v>568</v>
      </c>
      <c r="H261" s="231">
        <v>2000000</v>
      </c>
      <c r="I261" s="232" t="s">
        <v>195</v>
      </c>
      <c r="J261" s="232"/>
    </row>
    <row r="262" spans="1:10" ht="17.649999999999999" customHeight="1" x14ac:dyDescent="0.25">
      <c r="A262" s="227">
        <v>5</v>
      </c>
      <c r="B262" s="228" t="s">
        <v>573</v>
      </c>
      <c r="C262" s="48" t="s">
        <v>181</v>
      </c>
      <c r="D262" s="228" t="s">
        <v>249</v>
      </c>
      <c r="E262" s="228" t="s">
        <v>183</v>
      </c>
      <c r="F262" s="229" t="s">
        <v>184</v>
      </c>
      <c r="G262" s="230" t="s">
        <v>568</v>
      </c>
      <c r="H262" s="231">
        <v>1943330.16</v>
      </c>
      <c r="I262" s="232" t="s">
        <v>574</v>
      </c>
      <c r="J262" s="232" t="s">
        <v>575</v>
      </c>
    </row>
    <row r="263" spans="1:10" ht="17.649999999999999" customHeight="1" x14ac:dyDescent="0.25">
      <c r="A263" s="227">
        <v>6</v>
      </c>
      <c r="B263" s="228" t="s">
        <v>576</v>
      </c>
      <c r="C263" s="48" t="s">
        <v>181</v>
      </c>
      <c r="D263" s="228" t="s">
        <v>249</v>
      </c>
      <c r="E263" s="228" t="s">
        <v>183</v>
      </c>
      <c r="F263" s="229" t="s">
        <v>184</v>
      </c>
      <c r="G263" s="230" t="s">
        <v>568</v>
      </c>
      <c r="H263" s="231">
        <v>2000000</v>
      </c>
      <c r="I263" s="232" t="s">
        <v>195</v>
      </c>
      <c r="J263" s="232"/>
    </row>
    <row r="264" spans="1:10" ht="17.649999999999999" customHeight="1" x14ac:dyDescent="0.25">
      <c r="A264" s="227">
        <v>7</v>
      </c>
      <c r="B264" s="228" t="s">
        <v>577</v>
      </c>
      <c r="C264" s="48" t="s">
        <v>181</v>
      </c>
      <c r="D264" s="228" t="s">
        <v>249</v>
      </c>
      <c r="E264" s="228" t="s">
        <v>183</v>
      </c>
      <c r="F264" s="229" t="s">
        <v>184</v>
      </c>
      <c r="G264" s="230" t="s">
        <v>568</v>
      </c>
      <c r="H264" s="231">
        <v>1655965.45</v>
      </c>
      <c r="I264" s="232" t="s">
        <v>191</v>
      </c>
      <c r="J264" s="232" t="s">
        <v>578</v>
      </c>
    </row>
    <row r="265" spans="1:10" ht="17.649999999999999" customHeight="1" x14ac:dyDescent="0.25">
      <c r="A265" s="227">
        <v>8</v>
      </c>
      <c r="B265" s="228" t="s">
        <v>579</v>
      </c>
      <c r="C265" s="48" t="s">
        <v>181</v>
      </c>
      <c r="D265" s="228" t="s">
        <v>249</v>
      </c>
      <c r="E265" s="228" t="s">
        <v>183</v>
      </c>
      <c r="F265" s="229" t="s">
        <v>184</v>
      </c>
      <c r="G265" s="230" t="s">
        <v>568</v>
      </c>
      <c r="H265" s="231">
        <v>1623185.63</v>
      </c>
      <c r="I265" s="232" t="s">
        <v>191</v>
      </c>
      <c r="J265" s="232" t="s">
        <v>580</v>
      </c>
    </row>
    <row r="266" spans="1:10" ht="17.649999999999999" customHeight="1" x14ac:dyDescent="0.25">
      <c r="A266" s="227">
        <v>9</v>
      </c>
      <c r="B266" s="228" t="s">
        <v>581</v>
      </c>
      <c r="C266" s="48" t="s">
        <v>181</v>
      </c>
      <c r="D266" s="228" t="s">
        <v>249</v>
      </c>
      <c r="E266" s="228" t="s">
        <v>183</v>
      </c>
      <c r="F266" s="229" t="s">
        <v>184</v>
      </c>
      <c r="G266" s="230" t="s">
        <v>568</v>
      </c>
      <c r="H266" s="231">
        <v>1993420.9</v>
      </c>
      <c r="I266" s="232" t="s">
        <v>195</v>
      </c>
      <c r="J266" s="232" t="s">
        <v>319</v>
      </c>
    </row>
    <row r="267" spans="1:10" ht="17.649999999999999" customHeight="1" x14ac:dyDescent="0.25">
      <c r="A267" s="227">
        <v>10</v>
      </c>
      <c r="B267" s="228" t="s">
        <v>582</v>
      </c>
      <c r="C267" s="48" t="s">
        <v>181</v>
      </c>
      <c r="D267" s="228" t="s">
        <v>249</v>
      </c>
      <c r="E267" s="228" t="s">
        <v>183</v>
      </c>
      <c r="F267" s="229" t="s">
        <v>184</v>
      </c>
      <c r="G267" s="230" t="s">
        <v>568</v>
      </c>
      <c r="H267" s="231">
        <v>1970506.15</v>
      </c>
      <c r="I267" s="232" t="s">
        <v>191</v>
      </c>
      <c r="J267" s="232" t="s">
        <v>583</v>
      </c>
    </row>
    <row r="268" spans="1:10" ht="17.649999999999999" customHeight="1" x14ac:dyDescent="0.25">
      <c r="A268" s="227">
        <v>11</v>
      </c>
      <c r="B268" s="228" t="s">
        <v>584</v>
      </c>
      <c r="C268" s="48" t="s">
        <v>181</v>
      </c>
      <c r="D268" s="228" t="s">
        <v>249</v>
      </c>
      <c r="E268" s="228" t="s">
        <v>183</v>
      </c>
      <c r="F268" s="229" t="s">
        <v>184</v>
      </c>
      <c r="G268" s="230" t="s">
        <v>568</v>
      </c>
      <c r="H268" s="231">
        <v>1645460</v>
      </c>
      <c r="I268" s="232" t="s">
        <v>191</v>
      </c>
      <c r="J268" s="232" t="s">
        <v>585</v>
      </c>
    </row>
    <row r="269" spans="1:10" ht="17.649999999999999" customHeight="1" x14ac:dyDescent="0.25">
      <c r="A269" s="227">
        <v>12</v>
      </c>
      <c r="B269" s="228" t="s">
        <v>586</v>
      </c>
      <c r="C269" s="48" t="s">
        <v>181</v>
      </c>
      <c r="D269" s="228" t="s">
        <v>249</v>
      </c>
      <c r="E269" s="228" t="s">
        <v>183</v>
      </c>
      <c r="F269" s="229" t="s">
        <v>184</v>
      </c>
      <c r="G269" s="230" t="s">
        <v>568</v>
      </c>
      <c r="H269" s="231">
        <v>1458508.08</v>
      </c>
      <c r="I269" s="232" t="s">
        <v>191</v>
      </c>
      <c r="J269" s="232" t="s">
        <v>587</v>
      </c>
    </row>
    <row r="270" spans="1:10" ht="17.649999999999999" customHeight="1" x14ac:dyDescent="0.25">
      <c r="A270" s="227">
        <v>13</v>
      </c>
      <c r="B270" s="228" t="s">
        <v>588</v>
      </c>
      <c r="C270" s="48" t="s">
        <v>181</v>
      </c>
      <c r="D270" s="228" t="s">
        <v>249</v>
      </c>
      <c r="E270" s="228" t="s">
        <v>183</v>
      </c>
      <c r="F270" s="229" t="s">
        <v>184</v>
      </c>
      <c r="G270" s="230" t="s">
        <v>568</v>
      </c>
      <c r="H270" s="231">
        <v>1581260</v>
      </c>
      <c r="I270" s="232" t="s">
        <v>191</v>
      </c>
      <c r="J270" s="232" t="s">
        <v>589</v>
      </c>
    </row>
    <row r="271" spans="1:10" ht="17.649999999999999" customHeight="1" x14ac:dyDescent="0.25">
      <c r="A271" s="227">
        <v>14</v>
      </c>
      <c r="B271" s="228" t="s">
        <v>590</v>
      </c>
      <c r="C271" s="48" t="s">
        <v>181</v>
      </c>
      <c r="D271" s="228" t="s">
        <v>249</v>
      </c>
      <c r="E271" s="228" t="s">
        <v>183</v>
      </c>
      <c r="F271" s="229" t="s">
        <v>184</v>
      </c>
      <c r="G271" s="230" t="s">
        <v>568</v>
      </c>
      <c r="H271" s="231">
        <v>1865186.87</v>
      </c>
      <c r="I271" s="232" t="s">
        <v>191</v>
      </c>
      <c r="J271" s="232" t="s">
        <v>591</v>
      </c>
    </row>
    <row r="272" spans="1:10" ht="17.649999999999999" customHeight="1" x14ac:dyDescent="0.25">
      <c r="A272" s="227">
        <v>15</v>
      </c>
      <c r="B272" s="228" t="s">
        <v>592</v>
      </c>
      <c r="C272" s="48" t="s">
        <v>181</v>
      </c>
      <c r="D272" s="228" t="s">
        <v>249</v>
      </c>
      <c r="E272" s="228" t="s">
        <v>183</v>
      </c>
      <c r="F272" s="229" t="s">
        <v>184</v>
      </c>
      <c r="G272" s="230" t="s">
        <v>568</v>
      </c>
      <c r="H272" s="231">
        <v>1271757.08</v>
      </c>
      <c r="I272" s="232" t="s">
        <v>191</v>
      </c>
      <c r="J272" s="232" t="s">
        <v>578</v>
      </c>
    </row>
    <row r="273" spans="1:10" ht="17.649999999999999" customHeight="1" x14ac:dyDescent="0.25">
      <c r="A273" s="227">
        <v>16</v>
      </c>
      <c r="B273" s="228" t="s">
        <v>593</v>
      </c>
      <c r="C273" s="48" t="s">
        <v>181</v>
      </c>
      <c r="D273" s="228" t="s">
        <v>249</v>
      </c>
      <c r="E273" s="228" t="s">
        <v>183</v>
      </c>
      <c r="F273" s="229" t="s">
        <v>184</v>
      </c>
      <c r="G273" s="230" t="s">
        <v>568</v>
      </c>
      <c r="H273" s="231">
        <v>2000000</v>
      </c>
      <c r="I273" s="232" t="s">
        <v>227</v>
      </c>
      <c r="J273" s="232" t="s">
        <v>196</v>
      </c>
    </row>
    <row r="274" spans="1:10" ht="17.649999999999999" customHeight="1" x14ac:dyDescent="0.25">
      <c r="A274" s="227">
        <v>17</v>
      </c>
      <c r="B274" s="228" t="s">
        <v>594</v>
      </c>
      <c r="C274" s="48" t="s">
        <v>181</v>
      </c>
      <c r="D274" s="228" t="s">
        <v>249</v>
      </c>
      <c r="E274" s="228" t="s">
        <v>183</v>
      </c>
      <c r="F274" s="229" t="s">
        <v>184</v>
      </c>
      <c r="G274" s="230" t="s">
        <v>568</v>
      </c>
      <c r="H274" s="231">
        <v>2000000</v>
      </c>
      <c r="I274" s="232" t="s">
        <v>227</v>
      </c>
      <c r="J274" s="232" t="s">
        <v>595</v>
      </c>
    </row>
    <row r="275" spans="1:10" ht="17.649999999999999" customHeight="1" x14ac:dyDescent="0.25">
      <c r="A275" s="227">
        <v>18</v>
      </c>
      <c r="B275" s="228" t="s">
        <v>596</v>
      </c>
      <c r="C275" s="48" t="s">
        <v>181</v>
      </c>
      <c r="D275" s="228" t="s">
        <v>249</v>
      </c>
      <c r="E275" s="228" t="s">
        <v>183</v>
      </c>
      <c r="F275" s="229" t="s">
        <v>184</v>
      </c>
      <c r="G275" s="230" t="s">
        <v>568</v>
      </c>
      <c r="H275" s="231">
        <v>1586832.14</v>
      </c>
      <c r="I275" s="232" t="s">
        <v>220</v>
      </c>
      <c r="J275" s="232" t="s">
        <v>597</v>
      </c>
    </row>
    <row r="276" spans="1:10" ht="17.649999999999999" customHeight="1" x14ac:dyDescent="0.25">
      <c r="A276" s="227">
        <v>19</v>
      </c>
      <c r="B276" s="228" t="s">
        <v>598</v>
      </c>
      <c r="C276" s="48" t="s">
        <v>181</v>
      </c>
      <c r="D276" s="228" t="s">
        <v>249</v>
      </c>
      <c r="E276" s="228" t="s">
        <v>183</v>
      </c>
      <c r="F276" s="229" t="s">
        <v>184</v>
      </c>
      <c r="G276" s="230" t="s">
        <v>568</v>
      </c>
      <c r="H276" s="231">
        <v>1669287</v>
      </c>
      <c r="I276" s="232" t="s">
        <v>191</v>
      </c>
      <c r="J276" s="232" t="s">
        <v>587</v>
      </c>
    </row>
    <row r="277" spans="1:10" ht="17.649999999999999" customHeight="1" x14ac:dyDescent="0.25">
      <c r="A277" s="227">
        <v>20</v>
      </c>
      <c r="B277" s="228" t="s">
        <v>599</v>
      </c>
      <c r="C277" s="48" t="s">
        <v>181</v>
      </c>
      <c r="D277" s="228" t="s">
        <v>249</v>
      </c>
      <c r="E277" s="228" t="s">
        <v>183</v>
      </c>
      <c r="F277" s="229" t="s">
        <v>184</v>
      </c>
      <c r="G277" s="230" t="s">
        <v>568</v>
      </c>
      <c r="H277" s="231">
        <v>1962656.32</v>
      </c>
      <c r="I277" s="232" t="s">
        <v>224</v>
      </c>
      <c r="J277" s="232"/>
    </row>
    <row r="278" spans="1:10" ht="17.649999999999999" customHeight="1" x14ac:dyDescent="0.25">
      <c r="A278" s="227">
        <v>21</v>
      </c>
      <c r="B278" s="228" t="s">
        <v>600</v>
      </c>
      <c r="C278" s="48" t="s">
        <v>181</v>
      </c>
      <c r="D278" s="228" t="s">
        <v>249</v>
      </c>
      <c r="E278" s="228" t="s">
        <v>183</v>
      </c>
      <c r="F278" s="229" t="s">
        <v>184</v>
      </c>
      <c r="G278" s="230" t="s">
        <v>568</v>
      </c>
      <c r="H278" s="231">
        <v>1956851</v>
      </c>
      <c r="I278" s="232" t="s">
        <v>224</v>
      </c>
      <c r="J278" s="232" t="s">
        <v>601</v>
      </c>
    </row>
    <row r="279" spans="1:10" ht="17.649999999999999" customHeight="1" x14ac:dyDescent="0.25">
      <c r="A279" s="227">
        <v>22</v>
      </c>
      <c r="B279" s="228" t="s">
        <v>602</v>
      </c>
      <c r="C279" s="48" t="s">
        <v>181</v>
      </c>
      <c r="D279" s="228" t="s">
        <v>249</v>
      </c>
      <c r="E279" s="228" t="s">
        <v>183</v>
      </c>
      <c r="F279" s="229" t="s">
        <v>184</v>
      </c>
      <c r="G279" s="230" t="s">
        <v>568</v>
      </c>
      <c r="H279" s="231">
        <v>1962656.32</v>
      </c>
      <c r="I279" s="232" t="s">
        <v>224</v>
      </c>
      <c r="J279" s="232"/>
    </row>
    <row r="280" spans="1:10" ht="17.649999999999999" customHeight="1" x14ac:dyDescent="0.25">
      <c r="A280" s="227">
        <v>23</v>
      </c>
      <c r="B280" s="228" t="s">
        <v>603</v>
      </c>
      <c r="C280" s="48" t="s">
        <v>181</v>
      </c>
      <c r="D280" s="228" t="s">
        <v>249</v>
      </c>
      <c r="E280" s="228" t="s">
        <v>183</v>
      </c>
      <c r="F280" s="229" t="s">
        <v>184</v>
      </c>
      <c r="G280" s="230" t="s">
        <v>568</v>
      </c>
      <c r="H280" s="231">
        <v>1826064</v>
      </c>
      <c r="I280" s="232" t="s">
        <v>227</v>
      </c>
      <c r="J280" s="232" t="s">
        <v>196</v>
      </c>
    </row>
    <row r="281" spans="1:10" ht="17.649999999999999" customHeight="1" x14ac:dyDescent="0.25">
      <c r="A281" s="227">
        <v>24</v>
      </c>
      <c r="B281" s="228" t="s">
        <v>604</v>
      </c>
      <c r="C281" s="48" t="s">
        <v>181</v>
      </c>
      <c r="D281" s="228" t="s">
        <v>249</v>
      </c>
      <c r="E281" s="228" t="s">
        <v>183</v>
      </c>
      <c r="F281" s="229" t="s">
        <v>184</v>
      </c>
      <c r="G281" s="230" t="s">
        <v>568</v>
      </c>
      <c r="H281" s="231">
        <v>1903266.98</v>
      </c>
      <c r="I281" s="232" t="s">
        <v>224</v>
      </c>
      <c r="J281" s="232"/>
    </row>
    <row r="282" spans="1:10" ht="17.649999999999999" customHeight="1" x14ac:dyDescent="0.25">
      <c r="A282" s="227">
        <v>25</v>
      </c>
      <c r="B282" s="228" t="s">
        <v>605</v>
      </c>
      <c r="C282" s="48" t="s">
        <v>181</v>
      </c>
      <c r="D282" s="228" t="s">
        <v>249</v>
      </c>
      <c r="E282" s="228" t="s">
        <v>183</v>
      </c>
      <c r="F282" s="229" t="s">
        <v>184</v>
      </c>
      <c r="G282" s="230" t="s">
        <v>568</v>
      </c>
      <c r="H282" s="231">
        <v>1912406</v>
      </c>
      <c r="I282" s="232" t="s">
        <v>224</v>
      </c>
      <c r="J282" s="232" t="s">
        <v>589</v>
      </c>
    </row>
    <row r="283" spans="1:10" ht="17.649999999999999" customHeight="1" x14ac:dyDescent="0.25">
      <c r="A283" s="227">
        <v>26</v>
      </c>
      <c r="B283" s="228" t="s">
        <v>606</v>
      </c>
      <c r="C283" s="48" t="s">
        <v>181</v>
      </c>
      <c r="D283" s="228" t="s">
        <v>249</v>
      </c>
      <c r="E283" s="228" t="s">
        <v>183</v>
      </c>
      <c r="F283" s="229" t="s">
        <v>184</v>
      </c>
      <c r="G283" s="230" t="s">
        <v>568</v>
      </c>
      <c r="H283" s="231">
        <v>1902690</v>
      </c>
      <c r="I283" s="232" t="s">
        <v>224</v>
      </c>
      <c r="J283" s="232" t="s">
        <v>601</v>
      </c>
    </row>
    <row r="284" spans="1:10" ht="17.649999999999999" customHeight="1" x14ac:dyDescent="0.25">
      <c r="A284" s="227">
        <v>27</v>
      </c>
      <c r="B284" s="228" t="s">
        <v>607</v>
      </c>
      <c r="C284" s="48" t="s">
        <v>181</v>
      </c>
      <c r="D284" s="228" t="s">
        <v>249</v>
      </c>
      <c r="E284" s="228" t="s">
        <v>183</v>
      </c>
      <c r="F284" s="229" t="s">
        <v>184</v>
      </c>
      <c r="G284" s="230" t="s">
        <v>568</v>
      </c>
      <c r="H284" s="231">
        <v>1937934.47</v>
      </c>
      <c r="I284" s="232" t="s">
        <v>195</v>
      </c>
      <c r="J284" s="232" t="s">
        <v>319</v>
      </c>
    </row>
    <row r="285" spans="1:10" ht="17.649999999999999" customHeight="1" x14ac:dyDescent="0.25">
      <c r="A285" s="227">
        <v>28</v>
      </c>
      <c r="B285" s="228" t="s">
        <v>608</v>
      </c>
      <c r="C285" s="48" t="s">
        <v>181</v>
      </c>
      <c r="D285" s="228" t="s">
        <v>249</v>
      </c>
      <c r="E285" s="228" t="s">
        <v>183</v>
      </c>
      <c r="F285" s="229" t="s">
        <v>184</v>
      </c>
      <c r="G285" s="230" t="s">
        <v>568</v>
      </c>
      <c r="H285" s="231">
        <v>1467876</v>
      </c>
      <c r="I285" s="232" t="s">
        <v>224</v>
      </c>
      <c r="J285" s="232" t="s">
        <v>205</v>
      </c>
    </row>
    <row r="286" spans="1:10" ht="17.649999999999999" customHeight="1" x14ac:dyDescent="0.25">
      <c r="A286" s="227">
        <v>29</v>
      </c>
      <c r="B286" s="228" t="s">
        <v>609</v>
      </c>
      <c r="C286" s="48" t="s">
        <v>181</v>
      </c>
      <c r="D286" s="228" t="s">
        <v>249</v>
      </c>
      <c r="E286" s="228" t="s">
        <v>183</v>
      </c>
      <c r="F286" s="229" t="s">
        <v>184</v>
      </c>
      <c r="G286" s="230" t="s">
        <v>568</v>
      </c>
      <c r="H286" s="231">
        <v>1570913.57</v>
      </c>
      <c r="I286" s="232" t="s">
        <v>224</v>
      </c>
      <c r="J286" s="232" t="s">
        <v>465</v>
      </c>
    </row>
    <row r="287" spans="1:10" ht="17.649999999999999" customHeight="1" x14ac:dyDescent="0.25">
      <c r="A287" s="227">
        <v>30</v>
      </c>
      <c r="B287" s="228" t="s">
        <v>610</v>
      </c>
      <c r="C287" s="48" t="s">
        <v>181</v>
      </c>
      <c r="D287" s="228" t="s">
        <v>249</v>
      </c>
      <c r="E287" s="228" t="s">
        <v>183</v>
      </c>
      <c r="F287" s="229" t="s">
        <v>184</v>
      </c>
      <c r="G287" s="230" t="s">
        <v>568</v>
      </c>
      <c r="H287" s="231">
        <v>1247556</v>
      </c>
      <c r="I287" s="232" t="s">
        <v>224</v>
      </c>
      <c r="J287" s="232" t="s">
        <v>601</v>
      </c>
    </row>
    <row r="288" spans="1:10" ht="17.649999999999999" customHeight="1" x14ac:dyDescent="0.25">
      <c r="A288" s="227">
        <v>31</v>
      </c>
      <c r="B288" s="228" t="s">
        <v>611</v>
      </c>
      <c r="C288" s="48" t="s">
        <v>181</v>
      </c>
      <c r="D288" s="228" t="s">
        <v>249</v>
      </c>
      <c r="E288" s="228" t="s">
        <v>183</v>
      </c>
      <c r="F288" s="229" t="s">
        <v>184</v>
      </c>
      <c r="G288" s="230" t="s">
        <v>568</v>
      </c>
      <c r="H288" s="231">
        <v>1400000</v>
      </c>
      <c r="I288" s="232" t="s">
        <v>227</v>
      </c>
      <c r="J288" s="232" t="s">
        <v>228</v>
      </c>
    </row>
    <row r="289" spans="1:10" ht="17.649999999999999" customHeight="1" x14ac:dyDescent="0.25">
      <c r="A289" s="227">
        <v>32</v>
      </c>
      <c r="B289" s="228" t="s">
        <v>612</v>
      </c>
      <c r="C289" s="48" t="s">
        <v>181</v>
      </c>
      <c r="D289" s="228" t="s">
        <v>249</v>
      </c>
      <c r="E289" s="228" t="s">
        <v>183</v>
      </c>
      <c r="F289" s="229" t="s">
        <v>184</v>
      </c>
      <c r="G289" s="230" t="s">
        <v>568</v>
      </c>
      <c r="H289" s="231">
        <v>1698254</v>
      </c>
      <c r="I289" s="232" t="s">
        <v>224</v>
      </c>
      <c r="J289" s="232" t="s">
        <v>601</v>
      </c>
    </row>
    <row r="290" spans="1:10" ht="17.649999999999999" customHeight="1" x14ac:dyDescent="0.25">
      <c r="A290" s="227">
        <v>33</v>
      </c>
      <c r="B290" s="228" t="s">
        <v>613</v>
      </c>
      <c r="C290" s="48" t="s">
        <v>181</v>
      </c>
      <c r="D290" s="228" t="s">
        <v>249</v>
      </c>
      <c r="E290" s="228" t="s">
        <v>183</v>
      </c>
      <c r="F290" s="229" t="s">
        <v>184</v>
      </c>
      <c r="G290" s="230" t="s">
        <v>568</v>
      </c>
      <c r="H290" s="231">
        <v>1698254</v>
      </c>
      <c r="I290" s="232" t="s">
        <v>224</v>
      </c>
      <c r="J290" s="232" t="s">
        <v>614</v>
      </c>
    </row>
    <row r="291" spans="1:10" ht="17.649999999999999" customHeight="1" x14ac:dyDescent="0.25">
      <c r="A291" s="227">
        <v>34</v>
      </c>
      <c r="B291" s="228" t="s">
        <v>615</v>
      </c>
      <c r="C291" s="48" t="s">
        <v>181</v>
      </c>
      <c r="D291" s="228" t="s">
        <v>249</v>
      </c>
      <c r="E291" s="228" t="s">
        <v>183</v>
      </c>
      <c r="F291" s="229" t="s">
        <v>184</v>
      </c>
      <c r="G291" s="230" t="s">
        <v>568</v>
      </c>
      <c r="H291" s="231">
        <v>1757466.57</v>
      </c>
      <c r="I291" s="232" t="s">
        <v>224</v>
      </c>
      <c r="J291" s="232" t="s">
        <v>601</v>
      </c>
    </row>
    <row r="292" spans="1:10" ht="17.649999999999999" customHeight="1" x14ac:dyDescent="0.25">
      <c r="A292" s="227">
        <v>35</v>
      </c>
      <c r="B292" s="228" t="s">
        <v>616</v>
      </c>
      <c r="C292" s="48" t="s">
        <v>181</v>
      </c>
      <c r="D292" s="228" t="s">
        <v>249</v>
      </c>
      <c r="E292" s="228" t="s">
        <v>183</v>
      </c>
      <c r="F292" s="229" t="s">
        <v>184</v>
      </c>
      <c r="G292" s="230" t="s">
        <v>568</v>
      </c>
      <c r="H292" s="231">
        <v>1959453.58</v>
      </c>
      <c r="I292" s="232" t="s">
        <v>224</v>
      </c>
      <c r="J292" s="232"/>
    </row>
    <row r="293" spans="1:10" ht="17.649999999999999" customHeight="1" x14ac:dyDescent="0.25">
      <c r="A293" s="227">
        <v>36</v>
      </c>
      <c r="B293" s="228" t="s">
        <v>617</v>
      </c>
      <c r="C293" s="48" t="s">
        <v>181</v>
      </c>
      <c r="D293" s="228" t="s">
        <v>249</v>
      </c>
      <c r="E293" s="228" t="s">
        <v>183</v>
      </c>
      <c r="F293" s="229" t="s">
        <v>184</v>
      </c>
      <c r="G293" s="230" t="s">
        <v>568</v>
      </c>
      <c r="H293" s="231">
        <v>2000000</v>
      </c>
      <c r="I293" s="232" t="s">
        <v>227</v>
      </c>
      <c r="J293" s="232" t="s">
        <v>618</v>
      </c>
    </row>
    <row r="294" spans="1:10" ht="17.649999999999999" customHeight="1" x14ac:dyDescent="0.25">
      <c r="A294" s="227">
        <v>37</v>
      </c>
      <c r="B294" s="228" t="s">
        <v>619</v>
      </c>
      <c r="C294" s="48" t="s">
        <v>181</v>
      </c>
      <c r="D294" s="228" t="s">
        <v>249</v>
      </c>
      <c r="E294" s="228" t="s">
        <v>183</v>
      </c>
      <c r="F294" s="229" t="s">
        <v>184</v>
      </c>
      <c r="G294" s="230" t="s">
        <v>568</v>
      </c>
      <c r="H294" s="231">
        <v>1670399</v>
      </c>
      <c r="I294" s="232" t="s">
        <v>224</v>
      </c>
      <c r="J294" s="232" t="s">
        <v>221</v>
      </c>
    </row>
    <row r="295" spans="1:10" ht="17.649999999999999" customHeight="1" x14ac:dyDescent="0.25">
      <c r="A295" s="227">
        <v>38</v>
      </c>
      <c r="B295" s="228" t="s">
        <v>620</v>
      </c>
      <c r="C295" s="48" t="s">
        <v>181</v>
      </c>
      <c r="D295" s="228" t="s">
        <v>249</v>
      </c>
      <c r="E295" s="228" t="s">
        <v>183</v>
      </c>
      <c r="F295" s="229" t="s">
        <v>184</v>
      </c>
      <c r="G295" s="230" t="s">
        <v>568</v>
      </c>
      <c r="H295" s="231">
        <v>1910173.76</v>
      </c>
      <c r="I295" s="232" t="s">
        <v>224</v>
      </c>
      <c r="J295" s="232" t="s">
        <v>205</v>
      </c>
    </row>
    <row r="296" spans="1:10" ht="17.649999999999999" customHeight="1" x14ac:dyDescent="0.25">
      <c r="A296" s="227">
        <v>39</v>
      </c>
      <c r="B296" s="228" t="s">
        <v>621</v>
      </c>
      <c r="C296" s="48" t="s">
        <v>181</v>
      </c>
      <c r="D296" s="228" t="s">
        <v>249</v>
      </c>
      <c r="E296" s="228" t="s">
        <v>223</v>
      </c>
      <c r="F296" s="229" t="s">
        <v>184</v>
      </c>
      <c r="G296" s="230" t="s">
        <v>568</v>
      </c>
      <c r="H296" s="231">
        <v>3073850</v>
      </c>
      <c r="I296" s="232" t="s">
        <v>574</v>
      </c>
      <c r="J296" s="232" t="s">
        <v>575</v>
      </c>
    </row>
    <row r="297" spans="1:10" ht="17.649999999999999" customHeight="1" x14ac:dyDescent="0.25">
      <c r="A297" s="227">
        <v>40</v>
      </c>
      <c r="B297" s="228" t="s">
        <v>622</v>
      </c>
      <c r="C297" s="48" t="s">
        <v>181</v>
      </c>
      <c r="D297" s="228" t="s">
        <v>249</v>
      </c>
      <c r="E297" s="228" t="s">
        <v>183</v>
      </c>
      <c r="F297" s="229" t="s">
        <v>184</v>
      </c>
      <c r="G297" s="230" t="s">
        <v>568</v>
      </c>
      <c r="H297" s="231">
        <v>1979552</v>
      </c>
      <c r="I297" s="232" t="s">
        <v>224</v>
      </c>
      <c r="J297" s="232" t="s">
        <v>601</v>
      </c>
    </row>
    <row r="298" spans="1:10" ht="17.649999999999999" customHeight="1" x14ac:dyDescent="0.25">
      <c r="A298" s="227">
        <v>41</v>
      </c>
      <c r="B298" s="228" t="s">
        <v>623</v>
      </c>
      <c r="C298" s="48" t="s">
        <v>181</v>
      </c>
      <c r="D298" s="228" t="s">
        <v>249</v>
      </c>
      <c r="E298" s="228" t="s">
        <v>183</v>
      </c>
      <c r="F298" s="229" t="s">
        <v>184</v>
      </c>
      <c r="G298" s="230" t="s">
        <v>568</v>
      </c>
      <c r="H298" s="231">
        <v>1790960</v>
      </c>
      <c r="I298" s="232" t="s">
        <v>224</v>
      </c>
      <c r="J298" s="232" t="s">
        <v>601</v>
      </c>
    </row>
    <row r="299" spans="1:10" ht="17.649999999999999" customHeight="1" x14ac:dyDescent="0.25">
      <c r="A299" s="227">
        <v>42</v>
      </c>
      <c r="B299" s="228" t="s">
        <v>624</v>
      </c>
      <c r="C299" s="48" t="s">
        <v>181</v>
      </c>
      <c r="D299" s="228" t="s">
        <v>249</v>
      </c>
      <c r="E299" s="228" t="s">
        <v>183</v>
      </c>
      <c r="F299" s="229" t="s">
        <v>184</v>
      </c>
      <c r="G299" s="230" t="s">
        <v>568</v>
      </c>
      <c r="H299" s="231">
        <v>1989136.86</v>
      </c>
      <c r="I299" s="232" t="s">
        <v>224</v>
      </c>
      <c r="J299" s="232" t="s">
        <v>625</v>
      </c>
    </row>
    <row r="300" spans="1:10" ht="17.649999999999999" customHeight="1" x14ac:dyDescent="0.25">
      <c r="A300" s="227">
        <v>43</v>
      </c>
      <c r="B300" s="228" t="s">
        <v>626</v>
      </c>
      <c r="C300" s="48" t="s">
        <v>181</v>
      </c>
      <c r="D300" s="228" t="s">
        <v>182</v>
      </c>
      <c r="E300" s="228" t="s">
        <v>183</v>
      </c>
      <c r="F300" s="229" t="s">
        <v>190</v>
      </c>
      <c r="G300" s="230" t="s">
        <v>568</v>
      </c>
      <c r="H300" s="231">
        <v>3475151</v>
      </c>
      <c r="I300" s="232" t="s">
        <v>224</v>
      </c>
      <c r="J300" s="232" t="s">
        <v>205</v>
      </c>
    </row>
    <row r="301" spans="1:10" ht="17.649999999999999" customHeight="1" x14ac:dyDescent="0.25">
      <c r="A301" s="227">
        <v>44</v>
      </c>
      <c r="B301" s="228" t="s">
        <v>627</v>
      </c>
      <c r="C301" s="48" t="s">
        <v>181</v>
      </c>
      <c r="D301" s="228" t="s">
        <v>182</v>
      </c>
      <c r="E301" s="228" t="s">
        <v>183</v>
      </c>
      <c r="F301" s="229" t="s">
        <v>184</v>
      </c>
      <c r="G301" s="230" t="s">
        <v>568</v>
      </c>
      <c r="H301" s="231">
        <v>1548268</v>
      </c>
      <c r="I301" s="232" t="s">
        <v>224</v>
      </c>
      <c r="J301" s="232" t="s">
        <v>205</v>
      </c>
    </row>
    <row r="302" spans="1:10" ht="17.649999999999999" customHeight="1" x14ac:dyDescent="0.25">
      <c r="A302" s="227">
        <v>45</v>
      </c>
      <c r="B302" s="228" t="s">
        <v>628</v>
      </c>
      <c r="C302" s="48" t="s">
        <v>181</v>
      </c>
      <c r="D302" s="228" t="s">
        <v>182</v>
      </c>
      <c r="E302" s="228" t="s">
        <v>183</v>
      </c>
      <c r="F302" s="229" t="s">
        <v>190</v>
      </c>
      <c r="G302" s="230" t="s">
        <v>568</v>
      </c>
      <c r="H302" s="231">
        <v>3456765</v>
      </c>
      <c r="I302" s="232" t="s">
        <v>224</v>
      </c>
      <c r="J302" s="232" t="s">
        <v>205</v>
      </c>
    </row>
    <row r="303" spans="1:10" ht="17.649999999999999" customHeight="1" x14ac:dyDescent="0.25">
      <c r="A303" s="227">
        <v>46</v>
      </c>
      <c r="B303" s="228" t="s">
        <v>629</v>
      </c>
      <c r="C303" s="48" t="s">
        <v>181</v>
      </c>
      <c r="D303" s="228" t="s">
        <v>182</v>
      </c>
      <c r="E303" s="228" t="s">
        <v>183</v>
      </c>
      <c r="F303" s="229" t="s">
        <v>190</v>
      </c>
      <c r="G303" s="230" t="s">
        <v>568</v>
      </c>
      <c r="H303" s="231">
        <v>3006113</v>
      </c>
      <c r="I303" s="232" t="s">
        <v>224</v>
      </c>
      <c r="J303" s="232" t="s">
        <v>205</v>
      </c>
    </row>
    <row r="304" spans="1:10" ht="17.649999999999999" customHeight="1" x14ac:dyDescent="0.25">
      <c r="A304" s="227">
        <v>47</v>
      </c>
      <c r="B304" s="228" t="s">
        <v>630</v>
      </c>
      <c r="C304" s="48" t="s">
        <v>181</v>
      </c>
      <c r="D304" s="228" t="s">
        <v>182</v>
      </c>
      <c r="E304" s="228" t="s">
        <v>183</v>
      </c>
      <c r="F304" s="229" t="s">
        <v>184</v>
      </c>
      <c r="G304" s="230" t="s">
        <v>568</v>
      </c>
      <c r="H304" s="231">
        <v>1989915</v>
      </c>
      <c r="I304" s="232" t="s">
        <v>227</v>
      </c>
      <c r="J304" s="232" t="s">
        <v>196</v>
      </c>
    </row>
    <row r="305" spans="1:10" ht="17.649999999999999" customHeight="1" x14ac:dyDescent="0.25">
      <c r="A305" s="227">
        <v>48</v>
      </c>
      <c r="B305" s="228" t="s">
        <v>631</v>
      </c>
      <c r="C305" s="48" t="s">
        <v>181</v>
      </c>
      <c r="D305" s="228" t="s">
        <v>182</v>
      </c>
      <c r="E305" s="228" t="s">
        <v>183</v>
      </c>
      <c r="F305" s="229" t="s">
        <v>184</v>
      </c>
      <c r="G305" s="230" t="s">
        <v>568</v>
      </c>
      <c r="H305" s="231">
        <v>2000000</v>
      </c>
      <c r="I305" s="232" t="s">
        <v>227</v>
      </c>
      <c r="J305" s="232" t="s">
        <v>196</v>
      </c>
    </row>
    <row r="306" spans="1:10" ht="17.649999999999999" customHeight="1" x14ac:dyDescent="0.25">
      <c r="A306" s="227">
        <v>49</v>
      </c>
      <c r="B306" s="228" t="s">
        <v>632</v>
      </c>
      <c r="C306" s="48" t="s">
        <v>181</v>
      </c>
      <c r="D306" s="228" t="s">
        <v>182</v>
      </c>
      <c r="E306" s="228" t="s">
        <v>183</v>
      </c>
      <c r="F306" s="229" t="s">
        <v>184</v>
      </c>
      <c r="G306" s="230" t="s">
        <v>568</v>
      </c>
      <c r="H306" s="231">
        <v>1950000</v>
      </c>
      <c r="I306" s="232" t="s">
        <v>227</v>
      </c>
      <c r="J306" s="232" t="s">
        <v>196</v>
      </c>
    </row>
    <row r="307" spans="1:10" ht="17.649999999999999" customHeight="1" x14ac:dyDescent="0.25">
      <c r="A307" s="227">
        <v>50</v>
      </c>
      <c r="B307" s="228" t="s">
        <v>633</v>
      </c>
      <c r="C307" s="48" t="s">
        <v>181</v>
      </c>
      <c r="D307" s="228" t="s">
        <v>189</v>
      </c>
      <c r="E307" s="228" t="s">
        <v>183</v>
      </c>
      <c r="F307" s="229" t="s">
        <v>184</v>
      </c>
      <c r="G307" s="230" t="s">
        <v>568</v>
      </c>
      <c r="H307" s="231">
        <v>2000000</v>
      </c>
      <c r="I307" s="232" t="s">
        <v>227</v>
      </c>
      <c r="J307" s="232" t="s">
        <v>319</v>
      </c>
    </row>
    <row r="308" spans="1:10" ht="17.649999999999999" customHeight="1" x14ac:dyDescent="0.25">
      <c r="A308" s="227">
        <v>51</v>
      </c>
      <c r="B308" s="228" t="s">
        <v>634</v>
      </c>
      <c r="C308" s="48" t="s">
        <v>181</v>
      </c>
      <c r="D308" s="228" t="s">
        <v>189</v>
      </c>
      <c r="E308" s="228" t="s">
        <v>183</v>
      </c>
      <c r="F308" s="229" t="s">
        <v>184</v>
      </c>
      <c r="G308" s="230" t="s">
        <v>568</v>
      </c>
      <c r="H308" s="231">
        <v>1481105.09</v>
      </c>
      <c r="I308" s="232" t="s">
        <v>224</v>
      </c>
      <c r="J308" s="232" t="s">
        <v>205</v>
      </c>
    </row>
    <row r="309" spans="1:10" ht="17.649999999999999" customHeight="1" x14ac:dyDescent="0.25">
      <c r="A309" s="227">
        <v>52</v>
      </c>
      <c r="B309" s="228" t="s">
        <v>635</v>
      </c>
      <c r="C309" s="48" t="s">
        <v>181</v>
      </c>
      <c r="D309" s="228" t="s">
        <v>182</v>
      </c>
      <c r="E309" s="228" t="s">
        <v>183</v>
      </c>
      <c r="F309" s="229" t="s">
        <v>184</v>
      </c>
      <c r="G309" s="230" t="s">
        <v>568</v>
      </c>
      <c r="H309" s="231">
        <v>1884746</v>
      </c>
      <c r="I309" s="232" t="s">
        <v>227</v>
      </c>
      <c r="J309" s="232" t="s">
        <v>228</v>
      </c>
    </row>
    <row r="310" spans="1:10" ht="17.649999999999999" customHeight="1" x14ac:dyDescent="0.25">
      <c r="A310" s="227">
        <v>53</v>
      </c>
      <c r="B310" s="228" t="s">
        <v>636</v>
      </c>
      <c r="C310" s="48" t="s">
        <v>181</v>
      </c>
      <c r="D310" s="228" t="s">
        <v>182</v>
      </c>
      <c r="E310" s="228" t="s">
        <v>183</v>
      </c>
      <c r="F310" s="229" t="s">
        <v>184</v>
      </c>
      <c r="G310" s="230" t="s">
        <v>568</v>
      </c>
      <c r="H310" s="231">
        <v>1884746.9</v>
      </c>
      <c r="I310" s="232" t="s">
        <v>227</v>
      </c>
      <c r="J310" s="232" t="s">
        <v>196</v>
      </c>
    </row>
    <row r="311" spans="1:10" ht="17.649999999999999" customHeight="1" x14ac:dyDescent="0.25">
      <c r="A311" s="227">
        <v>54</v>
      </c>
      <c r="B311" s="228" t="s">
        <v>637</v>
      </c>
      <c r="C311" s="48" t="s">
        <v>181</v>
      </c>
      <c r="D311" s="228" t="s">
        <v>182</v>
      </c>
      <c r="E311" s="228" t="s">
        <v>183</v>
      </c>
      <c r="F311" s="229" t="s">
        <v>184</v>
      </c>
      <c r="G311" s="230" t="s">
        <v>568</v>
      </c>
      <c r="H311" s="231">
        <v>1884746.9</v>
      </c>
      <c r="I311" s="232" t="s">
        <v>227</v>
      </c>
      <c r="J311" s="232" t="s">
        <v>228</v>
      </c>
    </row>
    <row r="312" spans="1:10" ht="17.649999999999999" customHeight="1" x14ac:dyDescent="0.25">
      <c r="A312" s="227">
        <v>55</v>
      </c>
      <c r="B312" s="228" t="s">
        <v>638</v>
      </c>
      <c r="C312" s="48" t="s">
        <v>181</v>
      </c>
      <c r="D312" s="228" t="s">
        <v>182</v>
      </c>
      <c r="E312" s="228" t="s">
        <v>183</v>
      </c>
      <c r="F312" s="229" t="s">
        <v>184</v>
      </c>
      <c r="G312" s="230" t="s">
        <v>568</v>
      </c>
      <c r="H312" s="231">
        <v>1884746</v>
      </c>
      <c r="I312" s="232" t="s">
        <v>227</v>
      </c>
      <c r="J312" s="232" t="s">
        <v>228</v>
      </c>
    </row>
    <row r="313" spans="1:10" ht="17.649999999999999" customHeight="1" x14ac:dyDescent="0.25">
      <c r="A313" s="227">
        <v>56</v>
      </c>
      <c r="B313" s="228" t="s">
        <v>639</v>
      </c>
      <c r="C313" s="48" t="s">
        <v>181</v>
      </c>
      <c r="D313" s="228" t="s">
        <v>182</v>
      </c>
      <c r="E313" s="228" t="s">
        <v>183</v>
      </c>
      <c r="F313" s="229" t="s">
        <v>184</v>
      </c>
      <c r="G313" s="230" t="s">
        <v>568</v>
      </c>
      <c r="H313" s="231">
        <v>1998646</v>
      </c>
      <c r="I313" s="232" t="s">
        <v>227</v>
      </c>
      <c r="J313" s="232" t="s">
        <v>228</v>
      </c>
    </row>
    <row r="314" spans="1:10" ht="17.649999999999999" customHeight="1" x14ac:dyDescent="0.25">
      <c r="A314" s="227">
        <v>57</v>
      </c>
      <c r="B314" s="228" t="s">
        <v>640</v>
      </c>
      <c r="C314" s="48" t="s">
        <v>181</v>
      </c>
      <c r="D314" s="228" t="s">
        <v>182</v>
      </c>
      <c r="E314" s="228" t="s">
        <v>183</v>
      </c>
      <c r="F314" s="229" t="s">
        <v>184</v>
      </c>
      <c r="G314" s="230" t="s">
        <v>568</v>
      </c>
      <c r="H314" s="231">
        <v>1868746.9</v>
      </c>
      <c r="I314" s="232" t="s">
        <v>227</v>
      </c>
      <c r="J314" s="232" t="s">
        <v>228</v>
      </c>
    </row>
    <row r="315" spans="1:10" ht="17.649999999999999" customHeight="1" x14ac:dyDescent="0.25">
      <c r="A315" s="227">
        <v>58</v>
      </c>
      <c r="B315" s="228" t="s">
        <v>641</v>
      </c>
      <c r="C315" s="48" t="s">
        <v>181</v>
      </c>
      <c r="D315" s="228" t="s">
        <v>182</v>
      </c>
      <c r="E315" s="228" t="s">
        <v>183</v>
      </c>
      <c r="F315" s="229" t="s">
        <v>184</v>
      </c>
      <c r="G315" s="230" t="s">
        <v>568</v>
      </c>
      <c r="H315" s="231">
        <v>1884746</v>
      </c>
      <c r="I315" s="232" t="s">
        <v>227</v>
      </c>
      <c r="J315" s="232" t="s">
        <v>228</v>
      </c>
    </row>
    <row r="316" spans="1:10" ht="17.649999999999999" customHeight="1" x14ac:dyDescent="0.25">
      <c r="A316" s="227">
        <v>59</v>
      </c>
      <c r="B316" s="228" t="s">
        <v>642</v>
      </c>
      <c r="C316" s="48" t="s">
        <v>181</v>
      </c>
      <c r="D316" s="228" t="s">
        <v>182</v>
      </c>
      <c r="E316" s="228" t="s">
        <v>183</v>
      </c>
      <c r="F316" s="229" t="s">
        <v>184</v>
      </c>
      <c r="G316" s="230" t="s">
        <v>568</v>
      </c>
      <c r="H316" s="231">
        <v>1792271</v>
      </c>
      <c r="I316" s="232" t="s">
        <v>224</v>
      </c>
      <c r="J316" s="232" t="s">
        <v>205</v>
      </c>
    </row>
    <row r="317" spans="1:10" ht="17.649999999999999" customHeight="1" x14ac:dyDescent="0.25">
      <c r="A317" s="227">
        <v>60</v>
      </c>
      <c r="B317" s="228" t="s">
        <v>643</v>
      </c>
      <c r="C317" s="48" t="s">
        <v>181</v>
      </c>
      <c r="D317" s="228" t="s">
        <v>182</v>
      </c>
      <c r="E317" s="228" t="s">
        <v>183</v>
      </c>
      <c r="F317" s="229" t="s">
        <v>184</v>
      </c>
      <c r="G317" s="230" t="s">
        <v>568</v>
      </c>
      <c r="H317" s="231">
        <v>1884746.9</v>
      </c>
      <c r="I317" s="232" t="s">
        <v>227</v>
      </c>
      <c r="J317" s="232" t="s">
        <v>228</v>
      </c>
    </row>
    <row r="318" spans="1:10" ht="17.649999999999999" customHeight="1" x14ac:dyDescent="0.25">
      <c r="A318" s="227">
        <v>61</v>
      </c>
      <c r="B318" s="228" t="s">
        <v>644</v>
      </c>
      <c r="C318" s="48" t="s">
        <v>181</v>
      </c>
      <c r="D318" s="228" t="s">
        <v>182</v>
      </c>
      <c r="E318" s="228" t="s">
        <v>183</v>
      </c>
      <c r="F318" s="229" t="s">
        <v>184</v>
      </c>
      <c r="G318" s="230" t="s">
        <v>568</v>
      </c>
      <c r="H318" s="231">
        <v>1764746.9</v>
      </c>
      <c r="I318" s="232" t="s">
        <v>227</v>
      </c>
      <c r="J318" s="232" t="s">
        <v>196</v>
      </c>
    </row>
    <row r="319" spans="1:10" ht="17.649999999999999" customHeight="1" x14ac:dyDescent="0.25">
      <c r="A319" s="227">
        <v>62</v>
      </c>
      <c r="B319" s="228" t="s">
        <v>645</v>
      </c>
      <c r="C319" s="48" t="s">
        <v>181</v>
      </c>
      <c r="D319" s="228" t="s">
        <v>189</v>
      </c>
      <c r="E319" s="228" t="s">
        <v>183</v>
      </c>
      <c r="F319" s="229" t="s">
        <v>646</v>
      </c>
      <c r="G319" s="230" t="s">
        <v>568</v>
      </c>
      <c r="H319" s="231">
        <v>1831491</v>
      </c>
      <c r="I319" s="232" t="s">
        <v>227</v>
      </c>
      <c r="J319" s="232" t="s">
        <v>467</v>
      </c>
    </row>
    <row r="320" spans="1:10" ht="17.649999999999999" customHeight="1" x14ac:dyDescent="0.25">
      <c r="A320" s="227">
        <v>63</v>
      </c>
      <c r="B320" s="228" t="s">
        <v>647</v>
      </c>
      <c r="C320" s="48" t="s">
        <v>181</v>
      </c>
      <c r="D320" s="228" t="s">
        <v>268</v>
      </c>
      <c r="E320" s="228" t="s">
        <v>183</v>
      </c>
      <c r="F320" s="229" t="s">
        <v>184</v>
      </c>
      <c r="G320" s="230" t="s">
        <v>568</v>
      </c>
      <c r="H320" s="231">
        <v>1924578.8</v>
      </c>
      <c r="I320" s="232" t="s">
        <v>224</v>
      </c>
      <c r="J320" s="232" t="s">
        <v>648</v>
      </c>
    </row>
    <row r="321" spans="1:10" ht="17.649999999999999" customHeight="1" x14ac:dyDescent="0.25">
      <c r="A321" s="227">
        <v>64</v>
      </c>
      <c r="B321" s="228" t="s">
        <v>649</v>
      </c>
      <c r="C321" s="48" t="s">
        <v>181</v>
      </c>
      <c r="D321" s="228" t="s">
        <v>219</v>
      </c>
      <c r="E321" s="228" t="s">
        <v>183</v>
      </c>
      <c r="F321" s="229" t="s">
        <v>184</v>
      </c>
      <c r="G321" s="230" t="s">
        <v>568</v>
      </c>
      <c r="H321" s="231">
        <v>1692415.16</v>
      </c>
      <c r="I321" s="232" t="s">
        <v>224</v>
      </c>
      <c r="J321" s="232" t="s">
        <v>650</v>
      </c>
    </row>
    <row r="322" spans="1:10" ht="17.649999999999999" customHeight="1" x14ac:dyDescent="0.25">
      <c r="A322" s="227">
        <v>65</v>
      </c>
      <c r="B322" s="228" t="s">
        <v>651</v>
      </c>
      <c r="C322" s="48" t="s">
        <v>181</v>
      </c>
      <c r="D322" s="228" t="s">
        <v>219</v>
      </c>
      <c r="E322" s="228" t="s">
        <v>183</v>
      </c>
      <c r="F322" s="229" t="s">
        <v>184</v>
      </c>
      <c r="G322" s="230" t="s">
        <v>568</v>
      </c>
      <c r="H322" s="231">
        <v>1641774</v>
      </c>
      <c r="I322" s="232" t="s">
        <v>224</v>
      </c>
      <c r="J322" s="232" t="s">
        <v>652</v>
      </c>
    </row>
    <row r="323" spans="1:10" ht="17.649999999999999" customHeight="1" x14ac:dyDescent="0.25">
      <c r="A323" s="227">
        <v>66</v>
      </c>
      <c r="B323" s="228" t="s">
        <v>653</v>
      </c>
      <c r="C323" s="48" t="s">
        <v>181</v>
      </c>
      <c r="D323" s="228" t="s">
        <v>268</v>
      </c>
      <c r="E323" s="228" t="s">
        <v>183</v>
      </c>
      <c r="F323" s="229" t="s">
        <v>184</v>
      </c>
      <c r="G323" s="230" t="s">
        <v>568</v>
      </c>
      <c r="H323" s="231">
        <v>2000000</v>
      </c>
      <c r="I323" s="232" t="s">
        <v>227</v>
      </c>
      <c r="J323" s="232" t="s">
        <v>228</v>
      </c>
    </row>
    <row r="324" spans="1:10" ht="17.649999999999999" customHeight="1" x14ac:dyDescent="0.25">
      <c r="A324" s="227">
        <v>67</v>
      </c>
      <c r="B324" s="228" t="s">
        <v>654</v>
      </c>
      <c r="C324" s="48" t="s">
        <v>181</v>
      </c>
      <c r="D324" s="228" t="s">
        <v>268</v>
      </c>
      <c r="E324" s="228" t="s">
        <v>183</v>
      </c>
      <c r="F324" s="229" t="s">
        <v>184</v>
      </c>
      <c r="G324" s="230" t="s">
        <v>568</v>
      </c>
      <c r="H324" s="231">
        <v>1993001</v>
      </c>
      <c r="I324" s="232" t="s">
        <v>224</v>
      </c>
      <c r="J324" s="232" t="s">
        <v>655</v>
      </c>
    </row>
    <row r="325" spans="1:10" ht="17.649999999999999" customHeight="1" x14ac:dyDescent="0.25">
      <c r="A325" s="227">
        <v>68</v>
      </c>
      <c r="B325" s="228" t="s">
        <v>656</v>
      </c>
      <c r="C325" s="48" t="s">
        <v>181</v>
      </c>
      <c r="D325" s="228" t="s">
        <v>219</v>
      </c>
      <c r="E325" s="228" t="s">
        <v>183</v>
      </c>
      <c r="F325" s="229" t="s">
        <v>184</v>
      </c>
      <c r="G325" s="230" t="s">
        <v>568</v>
      </c>
      <c r="H325" s="231">
        <v>1955323.13</v>
      </c>
      <c r="I325" s="232" t="s">
        <v>224</v>
      </c>
      <c r="J325" s="232" t="s">
        <v>652</v>
      </c>
    </row>
    <row r="326" spans="1:10" ht="17.649999999999999" customHeight="1" x14ac:dyDescent="0.25">
      <c r="A326" s="227">
        <v>69</v>
      </c>
      <c r="B326" s="228" t="s">
        <v>657</v>
      </c>
      <c r="C326" s="48" t="s">
        <v>181</v>
      </c>
      <c r="D326" s="228" t="s">
        <v>219</v>
      </c>
      <c r="E326" s="228" t="s">
        <v>183</v>
      </c>
      <c r="F326" s="229" t="s">
        <v>184</v>
      </c>
      <c r="G326" s="230" t="s">
        <v>568</v>
      </c>
      <c r="H326" s="231">
        <v>2000000</v>
      </c>
      <c r="I326" s="232" t="s">
        <v>227</v>
      </c>
      <c r="J326" s="232" t="s">
        <v>228</v>
      </c>
    </row>
    <row r="327" spans="1:10" ht="17.649999999999999" customHeight="1" x14ac:dyDescent="0.25">
      <c r="A327" s="227">
        <v>70</v>
      </c>
      <c r="B327" s="228" t="s">
        <v>658</v>
      </c>
      <c r="C327" s="48" t="s">
        <v>181</v>
      </c>
      <c r="D327" s="228" t="s">
        <v>268</v>
      </c>
      <c r="E327" s="228" t="s">
        <v>183</v>
      </c>
      <c r="F327" s="229" t="s">
        <v>184</v>
      </c>
      <c r="G327" s="230" t="s">
        <v>568</v>
      </c>
      <c r="H327" s="231">
        <v>1825700</v>
      </c>
      <c r="I327" s="232" t="s">
        <v>224</v>
      </c>
      <c r="J327" s="232" t="s">
        <v>234</v>
      </c>
    </row>
    <row r="328" spans="1:10" ht="17.649999999999999" customHeight="1" x14ac:dyDescent="0.25">
      <c r="A328" s="227">
        <v>71</v>
      </c>
      <c r="B328" s="228" t="s">
        <v>659</v>
      </c>
      <c r="C328" s="48" t="s">
        <v>181</v>
      </c>
      <c r="D328" s="228" t="s">
        <v>268</v>
      </c>
      <c r="E328" s="228" t="s">
        <v>183</v>
      </c>
      <c r="F328" s="229" t="s">
        <v>184</v>
      </c>
      <c r="G328" s="230" t="s">
        <v>568</v>
      </c>
      <c r="H328" s="231">
        <v>1960000</v>
      </c>
      <c r="I328" s="232" t="s">
        <v>227</v>
      </c>
      <c r="J328" s="232" t="s">
        <v>228</v>
      </c>
    </row>
    <row r="329" spans="1:10" ht="17.649999999999999" customHeight="1" x14ac:dyDescent="0.25">
      <c r="A329" s="227">
        <v>72</v>
      </c>
      <c r="B329" s="228" t="s">
        <v>660</v>
      </c>
      <c r="C329" s="48" t="s">
        <v>181</v>
      </c>
      <c r="D329" s="228" t="s">
        <v>268</v>
      </c>
      <c r="E329" s="228" t="s">
        <v>183</v>
      </c>
      <c r="F329" s="229" t="s">
        <v>184</v>
      </c>
      <c r="G329" s="230" t="s">
        <v>568</v>
      </c>
      <c r="H329" s="231">
        <v>1834759.68</v>
      </c>
      <c r="I329" s="232" t="s">
        <v>227</v>
      </c>
      <c r="J329" s="232" t="s">
        <v>198</v>
      </c>
    </row>
    <row r="330" spans="1:10" ht="17.649999999999999" customHeight="1" x14ac:dyDescent="0.25">
      <c r="A330" s="227">
        <v>73</v>
      </c>
      <c r="B330" s="228" t="s">
        <v>661</v>
      </c>
      <c r="C330" s="48" t="s">
        <v>181</v>
      </c>
      <c r="D330" s="228" t="s">
        <v>219</v>
      </c>
      <c r="E330" s="228" t="s">
        <v>183</v>
      </c>
      <c r="F330" s="229" t="s">
        <v>184</v>
      </c>
      <c r="G330" s="230" t="s">
        <v>568</v>
      </c>
      <c r="H330" s="231">
        <v>1990992</v>
      </c>
      <c r="I330" s="232" t="s">
        <v>224</v>
      </c>
      <c r="J330" s="232" t="s">
        <v>662</v>
      </c>
    </row>
    <row r="331" spans="1:10" ht="17.649999999999999" customHeight="1" x14ac:dyDescent="0.25">
      <c r="A331" s="227">
        <v>74</v>
      </c>
      <c r="B331" s="228" t="s">
        <v>663</v>
      </c>
      <c r="C331" s="48" t="s">
        <v>181</v>
      </c>
      <c r="D331" s="228" t="s">
        <v>219</v>
      </c>
      <c r="E331" s="228" t="s">
        <v>183</v>
      </c>
      <c r="F331" s="229" t="s">
        <v>184</v>
      </c>
      <c r="G331" s="230" t="s">
        <v>568</v>
      </c>
      <c r="H331" s="231">
        <v>1990992</v>
      </c>
      <c r="I331" s="232" t="s">
        <v>224</v>
      </c>
      <c r="J331" s="232" t="s">
        <v>205</v>
      </c>
    </row>
    <row r="332" spans="1:10" ht="17.649999999999999" customHeight="1" x14ac:dyDescent="0.25">
      <c r="A332" s="227">
        <v>75</v>
      </c>
      <c r="B332" s="228" t="s">
        <v>664</v>
      </c>
      <c r="C332" s="48" t="s">
        <v>181</v>
      </c>
      <c r="D332" s="228" t="s">
        <v>219</v>
      </c>
      <c r="E332" s="228" t="s">
        <v>183</v>
      </c>
      <c r="F332" s="229" t="s">
        <v>184</v>
      </c>
      <c r="G332" s="230" t="s">
        <v>568</v>
      </c>
      <c r="H332" s="231">
        <v>1950000</v>
      </c>
      <c r="I332" s="232" t="s">
        <v>227</v>
      </c>
      <c r="J332" s="232" t="s">
        <v>228</v>
      </c>
    </row>
    <row r="333" spans="1:10" ht="17.649999999999999" customHeight="1" x14ac:dyDescent="0.25">
      <c r="A333" s="227">
        <v>76</v>
      </c>
      <c r="B333" s="228" t="s">
        <v>665</v>
      </c>
      <c r="C333" s="48" t="s">
        <v>181</v>
      </c>
      <c r="D333" s="228" t="s">
        <v>219</v>
      </c>
      <c r="E333" s="228" t="s">
        <v>183</v>
      </c>
      <c r="F333" s="229" t="s">
        <v>184</v>
      </c>
      <c r="G333" s="230" t="s">
        <v>568</v>
      </c>
      <c r="H333" s="231">
        <v>1754465</v>
      </c>
      <c r="I333" s="232" t="s">
        <v>224</v>
      </c>
      <c r="J333" s="232" t="s">
        <v>666</v>
      </c>
    </row>
    <row r="334" spans="1:10" ht="17.649999999999999" customHeight="1" x14ac:dyDescent="0.25">
      <c r="A334" s="227">
        <v>77</v>
      </c>
      <c r="B334" s="228" t="s">
        <v>667</v>
      </c>
      <c r="C334" s="48" t="s">
        <v>181</v>
      </c>
      <c r="D334" s="228" t="s">
        <v>219</v>
      </c>
      <c r="E334" s="228" t="s">
        <v>183</v>
      </c>
      <c r="F334" s="229" t="s">
        <v>184</v>
      </c>
      <c r="G334" s="230" t="s">
        <v>568</v>
      </c>
      <c r="H334" s="231">
        <v>2000000</v>
      </c>
      <c r="I334" s="232" t="s">
        <v>227</v>
      </c>
      <c r="J334" s="232" t="s">
        <v>228</v>
      </c>
    </row>
    <row r="335" spans="1:10" ht="17.649999999999999" customHeight="1" x14ac:dyDescent="0.25">
      <c r="A335" s="227">
        <v>78</v>
      </c>
      <c r="B335" s="228" t="s">
        <v>668</v>
      </c>
      <c r="C335" s="48" t="s">
        <v>181</v>
      </c>
      <c r="D335" s="228" t="s">
        <v>219</v>
      </c>
      <c r="E335" s="228" t="s">
        <v>183</v>
      </c>
      <c r="F335" s="229" t="s">
        <v>184</v>
      </c>
      <c r="G335" s="230" t="s">
        <v>568</v>
      </c>
      <c r="H335" s="231">
        <v>1829632</v>
      </c>
      <c r="I335" s="232" t="s">
        <v>224</v>
      </c>
      <c r="J335" s="232" t="s">
        <v>652</v>
      </c>
    </row>
    <row r="336" spans="1:10" ht="17.649999999999999" customHeight="1" x14ac:dyDescent="0.25">
      <c r="A336" s="227">
        <v>79</v>
      </c>
      <c r="B336" s="228" t="s">
        <v>669</v>
      </c>
      <c r="C336" s="48" t="s">
        <v>181</v>
      </c>
      <c r="D336" s="228" t="s">
        <v>219</v>
      </c>
      <c r="E336" s="228" t="s">
        <v>183</v>
      </c>
      <c r="F336" s="229" t="s">
        <v>184</v>
      </c>
      <c r="G336" s="230" t="s">
        <v>568</v>
      </c>
      <c r="H336" s="231">
        <v>1714138</v>
      </c>
      <c r="I336" s="232" t="s">
        <v>224</v>
      </c>
      <c r="J336" s="232" t="s">
        <v>652</v>
      </c>
    </row>
    <row r="337" spans="1:12" ht="17.649999999999999" customHeight="1" x14ac:dyDescent="0.25">
      <c r="A337" s="227">
        <v>80</v>
      </c>
      <c r="B337" s="228" t="s">
        <v>670</v>
      </c>
      <c r="C337" s="48" t="s">
        <v>181</v>
      </c>
      <c r="D337" s="228" t="s">
        <v>302</v>
      </c>
      <c r="E337" s="228" t="s">
        <v>183</v>
      </c>
      <c r="F337" s="229" t="s">
        <v>190</v>
      </c>
      <c r="G337" s="230" t="s">
        <v>568</v>
      </c>
      <c r="H337" s="231">
        <v>3468099</v>
      </c>
      <c r="I337" s="232" t="s">
        <v>186</v>
      </c>
      <c r="J337" s="232" t="s">
        <v>671</v>
      </c>
    </row>
    <row r="338" spans="1:12" ht="17.649999999999999" customHeight="1" x14ac:dyDescent="0.25">
      <c r="A338" s="227">
        <v>81</v>
      </c>
      <c r="B338" s="228" t="s">
        <v>672</v>
      </c>
      <c r="C338" s="48" t="s">
        <v>181</v>
      </c>
      <c r="D338" s="228" t="s">
        <v>232</v>
      </c>
      <c r="E338" s="228" t="s">
        <v>183</v>
      </c>
      <c r="F338" s="229" t="s">
        <v>184</v>
      </c>
      <c r="G338" s="230" t="s">
        <v>568</v>
      </c>
      <c r="H338" s="231">
        <v>2411000</v>
      </c>
      <c r="I338" s="232"/>
      <c r="J338" s="232"/>
    </row>
    <row r="339" spans="1:12" ht="17.649999999999999" customHeight="1" x14ac:dyDescent="0.25">
      <c r="A339" s="227">
        <v>82</v>
      </c>
      <c r="B339" s="228" t="s">
        <v>673</v>
      </c>
      <c r="C339" s="48" t="s">
        <v>181</v>
      </c>
      <c r="D339" s="228" t="s">
        <v>182</v>
      </c>
      <c r="E339" s="228" t="s">
        <v>183</v>
      </c>
      <c r="F339" s="229" t="s">
        <v>184</v>
      </c>
      <c r="G339" s="230" t="s">
        <v>568</v>
      </c>
      <c r="H339" s="231">
        <v>2883403</v>
      </c>
      <c r="I339" s="232"/>
      <c r="J339" s="232"/>
    </row>
    <row r="340" spans="1:12" ht="17.649999999999999" customHeight="1" x14ac:dyDescent="0.25">
      <c r="A340" s="227">
        <v>83</v>
      </c>
      <c r="B340" s="228" t="s">
        <v>674</v>
      </c>
      <c r="C340" s="48" t="s">
        <v>181</v>
      </c>
      <c r="D340" s="228" t="s">
        <v>219</v>
      </c>
      <c r="E340" s="228" t="s">
        <v>183</v>
      </c>
      <c r="F340" s="229" t="s">
        <v>184</v>
      </c>
      <c r="G340" s="230" t="s">
        <v>568</v>
      </c>
      <c r="H340" s="231">
        <v>2000000</v>
      </c>
      <c r="I340" s="232"/>
      <c r="J340" s="232"/>
      <c r="K340" s="31" t="s">
        <v>228</v>
      </c>
      <c r="L340" s="31" t="s">
        <v>675</v>
      </c>
    </row>
    <row r="341" spans="1:12" ht="17.649999999999999" customHeight="1" x14ac:dyDescent="0.25">
      <c r="A341" s="227">
        <v>84</v>
      </c>
      <c r="B341" s="228" t="s">
        <v>676</v>
      </c>
      <c r="C341" s="48" t="s">
        <v>181</v>
      </c>
      <c r="D341" s="228" t="s">
        <v>219</v>
      </c>
      <c r="E341" s="228" t="s">
        <v>183</v>
      </c>
      <c r="F341" s="229" t="s">
        <v>184</v>
      </c>
      <c r="G341" s="230" t="s">
        <v>568</v>
      </c>
      <c r="H341" s="231">
        <v>2000000</v>
      </c>
      <c r="I341" s="232"/>
      <c r="J341" s="232"/>
      <c r="K341" s="31" t="s">
        <v>228</v>
      </c>
      <c r="L341" s="31" t="s">
        <v>675</v>
      </c>
    </row>
    <row r="342" spans="1:12" ht="17.649999999999999" customHeight="1" x14ac:dyDescent="0.25">
      <c r="A342" s="227">
        <v>85</v>
      </c>
      <c r="B342" s="228" t="s">
        <v>677</v>
      </c>
      <c r="C342" s="48" t="s">
        <v>181</v>
      </c>
      <c r="D342" s="228" t="s">
        <v>232</v>
      </c>
      <c r="E342" s="228" t="s">
        <v>223</v>
      </c>
      <c r="F342" s="229" t="s">
        <v>184</v>
      </c>
      <c r="G342" s="230" t="s">
        <v>568</v>
      </c>
      <c r="H342" s="231">
        <v>3349000</v>
      </c>
      <c r="I342" s="232" t="s">
        <v>220</v>
      </c>
      <c r="J342" s="232" t="s">
        <v>678</v>
      </c>
    </row>
    <row r="343" spans="1:12" ht="17.649999999999999" customHeight="1" x14ac:dyDescent="0.25">
      <c r="A343" s="227">
        <v>86</v>
      </c>
      <c r="B343" s="228" t="s">
        <v>679</v>
      </c>
      <c r="C343" s="228" t="s">
        <v>218</v>
      </c>
      <c r="D343" s="228" t="s">
        <v>189</v>
      </c>
      <c r="E343" s="228" t="s">
        <v>303</v>
      </c>
      <c r="F343" s="229" t="s">
        <v>353</v>
      </c>
      <c r="G343" s="230" t="s">
        <v>568</v>
      </c>
      <c r="H343" s="231">
        <v>2501429.2599999998</v>
      </c>
      <c r="I343" s="232" t="s">
        <v>522</v>
      </c>
      <c r="J343" s="232" t="s">
        <v>680</v>
      </c>
    </row>
    <row r="344" spans="1:12" ht="17.649999999999999" customHeight="1" x14ac:dyDescent="0.25">
      <c r="A344" s="227">
        <v>87</v>
      </c>
      <c r="B344" s="228" t="s">
        <v>681</v>
      </c>
      <c r="C344" s="228" t="s">
        <v>218</v>
      </c>
      <c r="D344" s="228" t="s">
        <v>189</v>
      </c>
      <c r="E344" s="228" t="s">
        <v>303</v>
      </c>
      <c r="F344" s="229" t="s">
        <v>371</v>
      </c>
      <c r="G344" s="230" t="s">
        <v>568</v>
      </c>
      <c r="H344" s="231">
        <v>923345.67</v>
      </c>
      <c r="I344" s="232" t="s">
        <v>682</v>
      </c>
      <c r="J344" s="232" t="s">
        <v>683</v>
      </c>
    </row>
    <row r="345" spans="1:12" ht="17.649999999999999" customHeight="1" x14ac:dyDescent="0.25">
      <c r="A345" s="227">
        <v>88</v>
      </c>
      <c r="B345" s="228" t="s">
        <v>684</v>
      </c>
      <c r="C345" s="228" t="s">
        <v>218</v>
      </c>
      <c r="D345" s="228" t="s">
        <v>189</v>
      </c>
      <c r="E345" s="228" t="s">
        <v>318</v>
      </c>
      <c r="F345" s="229" t="s">
        <v>371</v>
      </c>
      <c r="G345" s="230" t="s">
        <v>568</v>
      </c>
      <c r="H345" s="231">
        <v>3473877</v>
      </c>
      <c r="I345" s="232" t="s">
        <v>682</v>
      </c>
      <c r="J345" s="232" t="s">
        <v>685</v>
      </c>
    </row>
    <row r="346" spans="1:12" ht="17.649999999999999" customHeight="1" x14ac:dyDescent="0.25">
      <c r="A346" s="227">
        <v>89</v>
      </c>
      <c r="B346" s="228" t="s">
        <v>686</v>
      </c>
      <c r="C346" s="228" t="s">
        <v>218</v>
      </c>
      <c r="D346" s="228" t="s">
        <v>189</v>
      </c>
      <c r="E346" s="228" t="s">
        <v>318</v>
      </c>
      <c r="F346" s="229" t="s">
        <v>371</v>
      </c>
      <c r="G346" s="230" t="s">
        <v>568</v>
      </c>
      <c r="H346" s="231">
        <v>3315790.51</v>
      </c>
      <c r="I346" s="232" t="s">
        <v>682</v>
      </c>
      <c r="J346" s="232" t="s">
        <v>687</v>
      </c>
    </row>
    <row r="347" spans="1:12" ht="17.649999999999999" customHeight="1" x14ac:dyDescent="0.25">
      <c r="A347" s="227">
        <v>90</v>
      </c>
      <c r="B347" s="228" t="s">
        <v>688</v>
      </c>
      <c r="C347" s="228" t="s">
        <v>218</v>
      </c>
      <c r="D347" s="228" t="s">
        <v>189</v>
      </c>
      <c r="E347" s="228" t="s">
        <v>303</v>
      </c>
      <c r="F347" s="229" t="s">
        <v>353</v>
      </c>
      <c r="G347" s="230" t="s">
        <v>568</v>
      </c>
      <c r="H347" s="231">
        <v>2312175</v>
      </c>
      <c r="I347" s="232" t="s">
        <v>682</v>
      </c>
      <c r="J347" s="232" t="s">
        <v>689</v>
      </c>
    </row>
    <row r="348" spans="1:12" ht="17.649999999999999" customHeight="1" x14ac:dyDescent="0.25">
      <c r="A348" s="227">
        <v>91</v>
      </c>
      <c r="B348" s="228" t="s">
        <v>690</v>
      </c>
      <c r="C348" s="228" t="s">
        <v>218</v>
      </c>
      <c r="D348" s="228" t="s">
        <v>189</v>
      </c>
      <c r="E348" s="228" t="s">
        <v>318</v>
      </c>
      <c r="F348" s="229" t="s">
        <v>254</v>
      </c>
      <c r="G348" s="230" t="s">
        <v>568</v>
      </c>
      <c r="H348" s="231">
        <v>2455630</v>
      </c>
      <c r="I348" s="232" t="s">
        <v>682</v>
      </c>
      <c r="J348" s="232"/>
    </row>
    <row r="349" spans="1:12" ht="17.649999999999999" customHeight="1" x14ac:dyDescent="0.25">
      <c r="A349" s="227">
        <v>92</v>
      </c>
      <c r="B349" s="228" t="s">
        <v>691</v>
      </c>
      <c r="C349" s="228" t="s">
        <v>218</v>
      </c>
      <c r="D349" s="228" t="s">
        <v>189</v>
      </c>
      <c r="E349" s="228" t="s">
        <v>303</v>
      </c>
      <c r="F349" s="229" t="s">
        <v>371</v>
      </c>
      <c r="G349" s="230" t="s">
        <v>568</v>
      </c>
      <c r="H349" s="231">
        <v>1444661</v>
      </c>
      <c r="I349" s="232" t="s">
        <v>522</v>
      </c>
      <c r="J349" s="232" t="s">
        <v>680</v>
      </c>
    </row>
    <row r="350" spans="1:12" ht="17.649999999999999" customHeight="1" x14ac:dyDescent="0.25">
      <c r="A350" s="227">
        <v>93</v>
      </c>
      <c r="B350" s="228" t="s">
        <v>692</v>
      </c>
      <c r="C350" s="228" t="s">
        <v>218</v>
      </c>
      <c r="D350" s="228" t="s">
        <v>189</v>
      </c>
      <c r="E350" s="228" t="s">
        <v>361</v>
      </c>
      <c r="F350" s="229" t="s">
        <v>371</v>
      </c>
      <c r="G350" s="230" t="s">
        <v>568</v>
      </c>
      <c r="H350" s="231">
        <v>2021259</v>
      </c>
      <c r="I350" s="232" t="s">
        <v>682</v>
      </c>
      <c r="J350" s="232" t="s">
        <v>525</v>
      </c>
    </row>
    <row r="351" spans="1:12" ht="17.649999999999999" customHeight="1" x14ac:dyDescent="0.25">
      <c r="A351" s="227">
        <v>94</v>
      </c>
      <c r="B351" s="228" t="s">
        <v>693</v>
      </c>
      <c r="C351" s="228" t="s">
        <v>218</v>
      </c>
      <c r="D351" s="228" t="s">
        <v>189</v>
      </c>
      <c r="E351" s="228" t="s">
        <v>361</v>
      </c>
      <c r="F351" s="229" t="s">
        <v>371</v>
      </c>
      <c r="G351" s="230" t="s">
        <v>568</v>
      </c>
      <c r="H351" s="231">
        <v>3338855.54</v>
      </c>
      <c r="I351" s="232" t="s">
        <v>522</v>
      </c>
      <c r="J351" s="232" t="s">
        <v>694</v>
      </c>
    </row>
    <row r="352" spans="1:12" ht="17.649999999999999" customHeight="1" x14ac:dyDescent="0.25">
      <c r="A352" s="227">
        <v>95</v>
      </c>
      <c r="B352" s="228" t="s">
        <v>695</v>
      </c>
      <c r="C352" s="228" t="s">
        <v>218</v>
      </c>
      <c r="D352" s="228" t="s">
        <v>189</v>
      </c>
      <c r="E352" s="228" t="s">
        <v>696</v>
      </c>
      <c r="F352" s="229" t="s">
        <v>371</v>
      </c>
      <c r="G352" s="230" t="s">
        <v>568</v>
      </c>
      <c r="H352" s="231">
        <v>1060000</v>
      </c>
      <c r="I352" s="232" t="s">
        <v>375</v>
      </c>
      <c r="J352" s="232" t="s">
        <v>697</v>
      </c>
    </row>
    <row r="353" spans="1:10" ht="17.649999999999999" customHeight="1" x14ac:dyDescent="0.25">
      <c r="A353" s="227">
        <v>96</v>
      </c>
      <c r="B353" s="228" t="s">
        <v>698</v>
      </c>
      <c r="C353" s="228" t="s">
        <v>218</v>
      </c>
      <c r="D353" s="228" t="s">
        <v>189</v>
      </c>
      <c r="E353" s="228" t="s">
        <v>309</v>
      </c>
      <c r="F353" s="229" t="s">
        <v>699</v>
      </c>
      <c r="G353" s="230" t="s">
        <v>568</v>
      </c>
      <c r="H353" s="231">
        <v>1800000</v>
      </c>
      <c r="I353" s="232" t="s">
        <v>195</v>
      </c>
      <c r="J353" s="232" t="s">
        <v>700</v>
      </c>
    </row>
    <row r="354" spans="1:10" ht="17.649999999999999" customHeight="1" x14ac:dyDescent="0.25">
      <c r="A354" s="227">
        <v>97</v>
      </c>
      <c r="B354" s="228" t="s">
        <v>701</v>
      </c>
      <c r="C354" s="228" t="s">
        <v>218</v>
      </c>
      <c r="D354" s="228" t="s">
        <v>189</v>
      </c>
      <c r="E354" s="228" t="s">
        <v>702</v>
      </c>
      <c r="F354" s="229" t="s">
        <v>371</v>
      </c>
      <c r="G354" s="230" t="s">
        <v>568</v>
      </c>
      <c r="H354" s="231">
        <v>1959645.63</v>
      </c>
      <c r="I354" s="232" t="s">
        <v>375</v>
      </c>
      <c r="J354" s="232" t="s">
        <v>703</v>
      </c>
    </row>
    <row r="355" spans="1:10" ht="17.649999999999999" customHeight="1" x14ac:dyDescent="0.25">
      <c r="A355" s="227">
        <v>98</v>
      </c>
      <c r="B355" s="228" t="s">
        <v>704</v>
      </c>
      <c r="C355" s="228" t="s">
        <v>218</v>
      </c>
      <c r="D355" s="228" t="s">
        <v>189</v>
      </c>
      <c r="E355" s="228" t="s">
        <v>696</v>
      </c>
      <c r="F355" s="229" t="s">
        <v>371</v>
      </c>
      <c r="G355" s="230" t="s">
        <v>568</v>
      </c>
      <c r="H355" s="231">
        <v>1344523</v>
      </c>
      <c r="I355" s="232" t="s">
        <v>682</v>
      </c>
      <c r="J355" s="232" t="s">
        <v>330</v>
      </c>
    </row>
    <row r="356" spans="1:10" ht="17.649999999999999" customHeight="1" x14ac:dyDescent="0.25">
      <c r="A356" s="227">
        <v>99</v>
      </c>
      <c r="B356" s="228" t="s">
        <v>705</v>
      </c>
      <c r="C356" s="228" t="s">
        <v>218</v>
      </c>
      <c r="D356" s="228" t="s">
        <v>189</v>
      </c>
      <c r="E356" s="228" t="s">
        <v>318</v>
      </c>
      <c r="F356" s="229" t="s">
        <v>371</v>
      </c>
      <c r="G356" s="230" t="s">
        <v>568</v>
      </c>
      <c r="H356" s="231">
        <v>3500000</v>
      </c>
      <c r="I356" s="232" t="s">
        <v>706</v>
      </c>
      <c r="J356" s="232" t="s">
        <v>707</v>
      </c>
    </row>
    <row r="357" spans="1:10" ht="17.649999999999999" customHeight="1" x14ac:dyDescent="0.25">
      <c r="A357" s="227">
        <v>100</v>
      </c>
      <c r="B357" s="228" t="s">
        <v>708</v>
      </c>
      <c r="C357" s="228" t="s">
        <v>218</v>
      </c>
      <c r="D357" s="228" t="s">
        <v>189</v>
      </c>
      <c r="E357" s="228" t="s">
        <v>361</v>
      </c>
      <c r="F357" s="229" t="s">
        <v>371</v>
      </c>
      <c r="G357" s="230" t="s">
        <v>568</v>
      </c>
      <c r="H357" s="231">
        <v>2062159.6</v>
      </c>
      <c r="I357" s="232" t="s">
        <v>375</v>
      </c>
      <c r="J357" s="232" t="s">
        <v>709</v>
      </c>
    </row>
    <row r="358" spans="1:10" ht="17.649999999999999" customHeight="1" x14ac:dyDescent="0.25">
      <c r="A358" s="227">
        <v>101</v>
      </c>
      <c r="B358" s="228" t="s">
        <v>710</v>
      </c>
      <c r="C358" s="228" t="s">
        <v>218</v>
      </c>
      <c r="D358" s="228" t="s">
        <v>189</v>
      </c>
      <c r="E358" s="228" t="s">
        <v>303</v>
      </c>
      <c r="F358" s="229" t="s">
        <v>371</v>
      </c>
      <c r="G358" s="230" t="s">
        <v>568</v>
      </c>
      <c r="H358" s="231">
        <v>1971295</v>
      </c>
      <c r="I358" s="232" t="s">
        <v>522</v>
      </c>
      <c r="J358" s="232" t="s">
        <v>711</v>
      </c>
    </row>
    <row r="359" spans="1:10" ht="17.649999999999999" customHeight="1" x14ac:dyDescent="0.25">
      <c r="A359" s="227">
        <v>102</v>
      </c>
      <c r="B359" s="228" t="s">
        <v>712</v>
      </c>
      <c r="C359" s="228" t="s">
        <v>218</v>
      </c>
      <c r="D359" s="228" t="s">
        <v>189</v>
      </c>
      <c r="E359" s="228" t="s">
        <v>713</v>
      </c>
      <c r="F359" s="229" t="s">
        <v>371</v>
      </c>
      <c r="G359" s="230" t="s">
        <v>568</v>
      </c>
      <c r="H359" s="231">
        <v>1155541.31</v>
      </c>
      <c r="I359" s="232" t="s">
        <v>682</v>
      </c>
      <c r="J359" s="232" t="s">
        <v>714</v>
      </c>
    </row>
    <row r="360" spans="1:10" ht="17.649999999999999" customHeight="1" x14ac:dyDescent="0.25">
      <c r="A360" s="227">
        <v>103</v>
      </c>
      <c r="B360" s="228" t="s">
        <v>715</v>
      </c>
      <c r="C360" s="228" t="s">
        <v>218</v>
      </c>
      <c r="D360" s="228" t="s">
        <v>189</v>
      </c>
      <c r="E360" s="228" t="s">
        <v>303</v>
      </c>
      <c r="F360" s="229" t="s">
        <v>371</v>
      </c>
      <c r="G360" s="230" t="s">
        <v>568</v>
      </c>
      <c r="H360" s="231">
        <v>1130154</v>
      </c>
      <c r="I360" s="232" t="s">
        <v>375</v>
      </c>
      <c r="J360" s="232" t="s">
        <v>716</v>
      </c>
    </row>
    <row r="361" spans="1:10" ht="17.649999999999999" customHeight="1" x14ac:dyDescent="0.25">
      <c r="A361" s="227">
        <v>104</v>
      </c>
      <c r="B361" s="228" t="s">
        <v>717</v>
      </c>
      <c r="C361" s="228" t="s">
        <v>218</v>
      </c>
      <c r="D361" s="228" t="s">
        <v>189</v>
      </c>
      <c r="E361" s="228" t="s">
        <v>361</v>
      </c>
      <c r="F361" s="229" t="s">
        <v>718</v>
      </c>
      <c r="G361" s="230" t="s">
        <v>568</v>
      </c>
      <c r="H361" s="231">
        <v>3430465</v>
      </c>
      <c r="I361" s="232" t="s">
        <v>719</v>
      </c>
      <c r="J361" s="232" t="s">
        <v>720</v>
      </c>
    </row>
    <row r="362" spans="1:10" ht="17.649999999999999" customHeight="1" x14ac:dyDescent="0.25">
      <c r="A362" s="227">
        <v>105</v>
      </c>
      <c r="B362" s="228" t="s">
        <v>721</v>
      </c>
      <c r="C362" s="228" t="s">
        <v>218</v>
      </c>
      <c r="D362" s="228" t="s">
        <v>189</v>
      </c>
      <c r="E362" s="228" t="s">
        <v>722</v>
      </c>
      <c r="F362" s="229" t="s">
        <v>723</v>
      </c>
      <c r="G362" s="230" t="s">
        <v>568</v>
      </c>
      <c r="H362" s="231">
        <v>2299000</v>
      </c>
      <c r="I362" s="232" t="s">
        <v>522</v>
      </c>
      <c r="J362" s="232" t="s">
        <v>724</v>
      </c>
    </row>
    <row r="363" spans="1:10" ht="17.649999999999999" customHeight="1" x14ac:dyDescent="0.25">
      <c r="A363" s="227">
        <v>106</v>
      </c>
      <c r="B363" s="228" t="s">
        <v>725</v>
      </c>
      <c r="C363" s="228" t="s">
        <v>218</v>
      </c>
      <c r="D363" s="228" t="s">
        <v>189</v>
      </c>
      <c r="E363" s="228" t="s">
        <v>303</v>
      </c>
      <c r="F363" s="229" t="s">
        <v>371</v>
      </c>
      <c r="G363" s="230" t="s">
        <v>568</v>
      </c>
      <c r="H363" s="231">
        <v>1574000</v>
      </c>
      <c r="I363" s="232" t="s">
        <v>375</v>
      </c>
      <c r="J363" s="232" t="s">
        <v>726</v>
      </c>
    </row>
    <row r="364" spans="1:10" ht="17.649999999999999" customHeight="1" x14ac:dyDescent="0.25">
      <c r="A364" s="227">
        <v>107</v>
      </c>
      <c r="B364" s="228" t="s">
        <v>727</v>
      </c>
      <c r="C364" s="228" t="s">
        <v>218</v>
      </c>
      <c r="D364" s="228" t="s">
        <v>189</v>
      </c>
      <c r="E364" s="228" t="s">
        <v>361</v>
      </c>
      <c r="F364" s="229" t="s">
        <v>371</v>
      </c>
      <c r="G364" s="230" t="s">
        <v>568</v>
      </c>
      <c r="H364" s="231">
        <v>1682896.7</v>
      </c>
      <c r="I364" s="232" t="s">
        <v>375</v>
      </c>
      <c r="J364" s="232" t="s">
        <v>728</v>
      </c>
    </row>
    <row r="365" spans="1:10" ht="17.649999999999999" customHeight="1" x14ac:dyDescent="0.25">
      <c r="A365" s="227">
        <v>108</v>
      </c>
      <c r="B365" s="228" t="s">
        <v>729</v>
      </c>
      <c r="C365" s="228" t="s">
        <v>218</v>
      </c>
      <c r="D365" s="228" t="s">
        <v>219</v>
      </c>
      <c r="E365" s="228" t="s">
        <v>718</v>
      </c>
      <c r="F365" s="229" t="s">
        <v>730</v>
      </c>
      <c r="G365" s="230" t="s">
        <v>568</v>
      </c>
      <c r="H365" s="231">
        <v>1974146</v>
      </c>
      <c r="I365" s="232" t="s">
        <v>227</v>
      </c>
      <c r="J365" s="232" t="s">
        <v>731</v>
      </c>
    </row>
    <row r="366" spans="1:10" ht="17.649999999999999" customHeight="1" x14ac:dyDescent="0.25">
      <c r="A366" s="227">
        <v>109</v>
      </c>
      <c r="B366" s="228" t="s">
        <v>732</v>
      </c>
      <c r="C366" s="228" t="s">
        <v>218</v>
      </c>
      <c r="D366" s="228" t="s">
        <v>219</v>
      </c>
      <c r="E366" s="228" t="s">
        <v>718</v>
      </c>
      <c r="F366" s="229" t="s">
        <v>730</v>
      </c>
      <c r="G366" s="230" t="s">
        <v>568</v>
      </c>
      <c r="H366" s="231">
        <v>2000000</v>
      </c>
      <c r="I366" s="232" t="s">
        <v>227</v>
      </c>
      <c r="J366" s="232" t="s">
        <v>733</v>
      </c>
    </row>
    <row r="367" spans="1:10" ht="17.649999999999999" customHeight="1" x14ac:dyDescent="0.25">
      <c r="A367" s="227">
        <v>110</v>
      </c>
      <c r="B367" s="228" t="s">
        <v>734</v>
      </c>
      <c r="C367" s="228" t="s">
        <v>218</v>
      </c>
      <c r="D367" s="228" t="s">
        <v>219</v>
      </c>
      <c r="E367" s="228" t="s">
        <v>718</v>
      </c>
      <c r="F367" s="229" t="s">
        <v>730</v>
      </c>
      <c r="G367" s="230" t="s">
        <v>568</v>
      </c>
      <c r="H367" s="231">
        <v>1747210</v>
      </c>
      <c r="I367" s="232" t="s">
        <v>220</v>
      </c>
      <c r="J367" s="232" t="s">
        <v>735</v>
      </c>
    </row>
    <row r="368" spans="1:10" ht="17.649999999999999" customHeight="1" x14ac:dyDescent="0.25">
      <c r="A368" s="227">
        <v>111</v>
      </c>
      <c r="B368" s="228" t="s">
        <v>736</v>
      </c>
      <c r="C368" s="228" t="s">
        <v>218</v>
      </c>
      <c r="D368" s="228" t="s">
        <v>219</v>
      </c>
      <c r="E368" s="228" t="s">
        <v>737</v>
      </c>
      <c r="F368" s="229" t="s">
        <v>730</v>
      </c>
      <c r="G368" s="230" t="s">
        <v>568</v>
      </c>
      <c r="H368" s="231">
        <v>3500000</v>
      </c>
      <c r="I368" s="232" t="s">
        <v>224</v>
      </c>
      <c r="J368" s="232" t="s">
        <v>186</v>
      </c>
    </row>
    <row r="369" spans="1:10" ht="17.649999999999999" customHeight="1" x14ac:dyDescent="0.25">
      <c r="A369" s="227">
        <v>112</v>
      </c>
      <c r="B369" s="228" t="s">
        <v>738</v>
      </c>
      <c r="C369" s="228" t="s">
        <v>218</v>
      </c>
      <c r="D369" s="228" t="s">
        <v>219</v>
      </c>
      <c r="E369" s="228" t="s">
        <v>254</v>
      </c>
      <c r="F369" s="229" t="s">
        <v>309</v>
      </c>
      <c r="G369" s="230" t="s">
        <v>568</v>
      </c>
      <c r="H369" s="231">
        <v>2000000</v>
      </c>
      <c r="I369" s="232" t="s">
        <v>227</v>
      </c>
      <c r="J369" s="232" t="s">
        <v>739</v>
      </c>
    </row>
    <row r="370" spans="1:10" ht="17.649999999999999" customHeight="1" x14ac:dyDescent="0.25">
      <c r="A370" s="227">
        <v>113</v>
      </c>
      <c r="B370" s="228" t="s">
        <v>740</v>
      </c>
      <c r="C370" s="228" t="s">
        <v>218</v>
      </c>
      <c r="D370" s="228" t="s">
        <v>219</v>
      </c>
      <c r="E370" s="228" t="s">
        <v>741</v>
      </c>
      <c r="F370" s="229" t="s">
        <v>309</v>
      </c>
      <c r="G370" s="230" t="s">
        <v>568</v>
      </c>
      <c r="H370" s="231">
        <v>2000000</v>
      </c>
      <c r="I370" s="232" t="s">
        <v>227</v>
      </c>
      <c r="J370" s="232" t="s">
        <v>742</v>
      </c>
    </row>
    <row r="371" spans="1:10" ht="17.649999999999999" customHeight="1" x14ac:dyDescent="0.25">
      <c r="A371" s="227">
        <v>114</v>
      </c>
      <c r="B371" s="228" t="s">
        <v>743</v>
      </c>
      <c r="C371" s="228" t="s">
        <v>218</v>
      </c>
      <c r="D371" s="228" t="s">
        <v>219</v>
      </c>
      <c r="E371" s="228" t="s">
        <v>718</v>
      </c>
      <c r="F371" s="229" t="s">
        <v>730</v>
      </c>
      <c r="G371" s="230" t="s">
        <v>568</v>
      </c>
      <c r="H371" s="231">
        <v>1967100</v>
      </c>
      <c r="I371" s="232" t="s">
        <v>227</v>
      </c>
      <c r="J371" s="232" t="s">
        <v>731</v>
      </c>
    </row>
    <row r="372" spans="1:10" ht="17.649999999999999" customHeight="1" x14ac:dyDescent="0.25">
      <c r="A372" s="227">
        <v>115</v>
      </c>
      <c r="B372" s="228" t="s">
        <v>744</v>
      </c>
      <c r="C372" s="228" t="s">
        <v>218</v>
      </c>
      <c r="D372" s="228" t="s">
        <v>219</v>
      </c>
      <c r="E372" s="228" t="s">
        <v>741</v>
      </c>
      <c r="F372" s="229" t="s">
        <v>309</v>
      </c>
      <c r="G372" s="230" t="s">
        <v>568</v>
      </c>
      <c r="H372" s="231">
        <v>2000000</v>
      </c>
      <c r="I372" s="232" t="s">
        <v>227</v>
      </c>
      <c r="J372" s="232" t="s">
        <v>742</v>
      </c>
    </row>
    <row r="373" spans="1:10" ht="17.649999999999999" customHeight="1" x14ac:dyDescent="0.25">
      <c r="A373" s="227">
        <v>116</v>
      </c>
      <c r="B373" s="228" t="s">
        <v>745</v>
      </c>
      <c r="C373" s="228" t="s">
        <v>218</v>
      </c>
      <c r="D373" s="228" t="s">
        <v>219</v>
      </c>
      <c r="E373" s="228" t="s">
        <v>741</v>
      </c>
      <c r="F373" s="229" t="s">
        <v>309</v>
      </c>
      <c r="G373" s="230" t="s">
        <v>568</v>
      </c>
      <c r="H373" s="231">
        <v>2000000</v>
      </c>
      <c r="I373" s="232" t="s">
        <v>227</v>
      </c>
      <c r="J373" s="232" t="s">
        <v>742</v>
      </c>
    </row>
    <row r="374" spans="1:10" ht="17.649999999999999" customHeight="1" x14ac:dyDescent="0.25">
      <c r="A374" s="227">
        <v>117</v>
      </c>
      <c r="B374" s="228" t="s">
        <v>746</v>
      </c>
      <c r="C374" s="228" t="s">
        <v>218</v>
      </c>
      <c r="D374" s="228" t="s">
        <v>219</v>
      </c>
      <c r="E374" s="228" t="s">
        <v>741</v>
      </c>
      <c r="F374" s="229" t="s">
        <v>309</v>
      </c>
      <c r="G374" s="230" t="s">
        <v>568</v>
      </c>
      <c r="H374" s="231">
        <v>2998318.32</v>
      </c>
      <c r="I374" s="232" t="s">
        <v>224</v>
      </c>
      <c r="J374" s="232" t="s">
        <v>747</v>
      </c>
    </row>
    <row r="375" spans="1:10" ht="17.649999999999999" customHeight="1" x14ac:dyDescent="0.25">
      <c r="A375" s="227">
        <v>118</v>
      </c>
      <c r="B375" s="228" t="s">
        <v>748</v>
      </c>
      <c r="C375" s="228" t="s">
        <v>218</v>
      </c>
      <c r="D375" s="228" t="s">
        <v>219</v>
      </c>
      <c r="E375" s="228" t="s">
        <v>741</v>
      </c>
      <c r="F375" s="229" t="s">
        <v>309</v>
      </c>
      <c r="G375" s="230" t="s">
        <v>568</v>
      </c>
      <c r="H375" s="231">
        <v>2000000</v>
      </c>
      <c r="I375" s="232" t="s">
        <v>227</v>
      </c>
      <c r="J375" s="232" t="s">
        <v>742</v>
      </c>
    </row>
    <row r="376" spans="1:10" ht="17.649999999999999" customHeight="1" x14ac:dyDescent="0.25">
      <c r="A376" s="227">
        <v>119</v>
      </c>
      <c r="B376" s="228" t="s">
        <v>749</v>
      </c>
      <c r="C376" s="228" t="s">
        <v>218</v>
      </c>
      <c r="D376" s="228" t="s">
        <v>219</v>
      </c>
      <c r="E376" s="228" t="s">
        <v>183</v>
      </c>
      <c r="F376" s="229" t="s">
        <v>184</v>
      </c>
      <c r="G376" s="230" t="s">
        <v>568</v>
      </c>
      <c r="H376" s="231">
        <v>2000000</v>
      </c>
      <c r="I376" s="232" t="s">
        <v>227</v>
      </c>
      <c r="J376" s="232" t="s">
        <v>239</v>
      </c>
    </row>
    <row r="377" spans="1:10" ht="17.649999999999999" customHeight="1" x14ac:dyDescent="0.25">
      <c r="A377" s="227">
        <v>120</v>
      </c>
      <c r="B377" s="228" t="s">
        <v>750</v>
      </c>
      <c r="C377" s="228" t="s">
        <v>218</v>
      </c>
      <c r="D377" s="228" t="s">
        <v>219</v>
      </c>
      <c r="E377" s="228" t="s">
        <v>183</v>
      </c>
      <c r="F377" s="229" t="s">
        <v>223</v>
      </c>
      <c r="G377" s="230" t="s">
        <v>568</v>
      </c>
      <c r="H377" s="231">
        <v>1954350</v>
      </c>
      <c r="I377" s="232" t="s">
        <v>522</v>
      </c>
      <c r="J377" s="232" t="s">
        <v>735</v>
      </c>
    </row>
    <row r="378" spans="1:10" ht="17.649999999999999" customHeight="1" x14ac:dyDescent="0.25">
      <c r="A378" s="227">
        <v>121</v>
      </c>
      <c r="B378" s="228" t="s">
        <v>751</v>
      </c>
      <c r="C378" s="228" t="s">
        <v>218</v>
      </c>
      <c r="D378" s="228" t="s">
        <v>219</v>
      </c>
      <c r="E378" s="228" t="s">
        <v>183</v>
      </c>
      <c r="F378" s="229" t="s">
        <v>184</v>
      </c>
      <c r="G378" s="230" t="s">
        <v>568</v>
      </c>
      <c r="H378" s="231">
        <v>1890000</v>
      </c>
      <c r="I378" s="232" t="s">
        <v>227</v>
      </c>
      <c r="J378" s="232" t="s">
        <v>752</v>
      </c>
    </row>
    <row r="379" spans="1:10" ht="17.649999999999999" customHeight="1" x14ac:dyDescent="0.25">
      <c r="A379" s="227">
        <v>122</v>
      </c>
      <c r="B379" s="228" t="s">
        <v>753</v>
      </c>
      <c r="C379" s="228" t="s">
        <v>218</v>
      </c>
      <c r="D379" s="228" t="s">
        <v>219</v>
      </c>
      <c r="E379" s="228" t="s">
        <v>754</v>
      </c>
      <c r="F379" s="229" t="s">
        <v>309</v>
      </c>
      <c r="G379" s="230" t="s">
        <v>568</v>
      </c>
      <c r="H379" s="231">
        <v>3467465</v>
      </c>
      <c r="I379" s="232" t="s">
        <v>224</v>
      </c>
      <c r="J379" s="232" t="s">
        <v>755</v>
      </c>
    </row>
    <row r="380" spans="1:10" ht="17.649999999999999" customHeight="1" x14ac:dyDescent="0.25">
      <c r="A380" s="227">
        <v>123</v>
      </c>
      <c r="B380" s="228" t="s">
        <v>756</v>
      </c>
      <c r="C380" s="228" t="s">
        <v>218</v>
      </c>
      <c r="D380" s="228" t="s">
        <v>219</v>
      </c>
      <c r="E380" s="228" t="s">
        <v>183</v>
      </c>
      <c r="F380" s="229" t="s">
        <v>184</v>
      </c>
      <c r="G380" s="230" t="s">
        <v>568</v>
      </c>
      <c r="H380" s="231">
        <v>1998970</v>
      </c>
      <c r="I380" s="232" t="s">
        <v>757</v>
      </c>
      <c r="J380" s="232"/>
    </row>
    <row r="381" spans="1:10" ht="17.649999999999999" customHeight="1" x14ac:dyDescent="0.25">
      <c r="A381" s="227">
        <v>124</v>
      </c>
      <c r="B381" s="228" t="s">
        <v>758</v>
      </c>
      <c r="C381" s="228" t="s">
        <v>218</v>
      </c>
      <c r="D381" s="228" t="s">
        <v>219</v>
      </c>
      <c r="E381" s="228" t="s">
        <v>254</v>
      </c>
      <c r="F381" s="229" t="s">
        <v>309</v>
      </c>
      <c r="G381" s="230" t="s">
        <v>568</v>
      </c>
      <c r="H381" s="231">
        <v>3499830</v>
      </c>
      <c r="I381" s="232" t="s">
        <v>227</v>
      </c>
      <c r="J381" s="232" t="s">
        <v>759</v>
      </c>
    </row>
    <row r="382" spans="1:10" ht="17.649999999999999" customHeight="1" x14ac:dyDescent="0.25">
      <c r="A382" s="227">
        <v>125</v>
      </c>
      <c r="B382" s="228" t="s">
        <v>760</v>
      </c>
      <c r="C382" s="228" t="s">
        <v>218</v>
      </c>
      <c r="D382" s="228" t="s">
        <v>219</v>
      </c>
      <c r="E382" s="228" t="s">
        <v>183</v>
      </c>
      <c r="F382" s="229" t="s">
        <v>190</v>
      </c>
      <c r="G382" s="230" t="s">
        <v>568</v>
      </c>
      <c r="H382" s="231">
        <v>3467950</v>
      </c>
      <c r="I382" s="232" t="s">
        <v>227</v>
      </c>
      <c r="J382" s="232" t="s">
        <v>239</v>
      </c>
    </row>
    <row r="383" spans="1:10" ht="17.649999999999999" customHeight="1" x14ac:dyDescent="0.25">
      <c r="A383" s="227">
        <v>126</v>
      </c>
      <c r="B383" s="228" t="s">
        <v>761</v>
      </c>
      <c r="C383" s="228" t="s">
        <v>218</v>
      </c>
      <c r="D383" s="228" t="s">
        <v>219</v>
      </c>
      <c r="E383" s="228" t="s">
        <v>183</v>
      </c>
      <c r="F383" s="229" t="s">
        <v>184</v>
      </c>
      <c r="G383" s="230" t="s">
        <v>568</v>
      </c>
      <c r="H383" s="231">
        <v>1999535</v>
      </c>
      <c r="I383" s="232" t="s">
        <v>762</v>
      </c>
      <c r="J383" s="232"/>
    </row>
    <row r="384" spans="1:10" ht="17.649999999999999" customHeight="1" x14ac:dyDescent="0.25">
      <c r="A384" s="227">
        <v>127</v>
      </c>
      <c r="B384" s="228" t="s">
        <v>763</v>
      </c>
      <c r="C384" s="228" t="s">
        <v>218</v>
      </c>
      <c r="D384" s="228" t="s">
        <v>219</v>
      </c>
      <c r="E384" s="228" t="s">
        <v>254</v>
      </c>
      <c r="F384" s="229" t="s">
        <v>309</v>
      </c>
      <c r="G384" s="230" t="s">
        <v>568</v>
      </c>
      <c r="H384" s="231">
        <v>1984500</v>
      </c>
      <c r="I384" s="232" t="s">
        <v>227</v>
      </c>
      <c r="J384" s="232" t="s">
        <v>739</v>
      </c>
    </row>
    <row r="385" spans="1:10" ht="17.649999999999999" customHeight="1" x14ac:dyDescent="0.25">
      <c r="A385" s="227">
        <v>128</v>
      </c>
      <c r="B385" s="228" t="s">
        <v>764</v>
      </c>
      <c r="C385" s="228" t="s">
        <v>218</v>
      </c>
      <c r="D385" s="228" t="s">
        <v>219</v>
      </c>
      <c r="E385" s="228" t="s">
        <v>254</v>
      </c>
      <c r="F385" s="229" t="s">
        <v>309</v>
      </c>
      <c r="G385" s="230" t="s">
        <v>568</v>
      </c>
      <c r="H385" s="231">
        <v>2000000</v>
      </c>
      <c r="I385" s="232" t="s">
        <v>227</v>
      </c>
      <c r="J385" s="232" t="s">
        <v>739</v>
      </c>
    </row>
    <row r="386" spans="1:10" ht="17.649999999999999" customHeight="1" x14ac:dyDescent="0.25">
      <c r="A386" s="227">
        <v>129</v>
      </c>
      <c r="B386" s="228" t="s">
        <v>765</v>
      </c>
      <c r="C386" s="228" t="s">
        <v>218</v>
      </c>
      <c r="D386" s="228" t="s">
        <v>219</v>
      </c>
      <c r="E386" s="228" t="s">
        <v>183</v>
      </c>
      <c r="F386" s="229" t="s">
        <v>184</v>
      </c>
      <c r="G386" s="230" t="s">
        <v>568</v>
      </c>
      <c r="H386" s="231">
        <v>3499145</v>
      </c>
      <c r="I386" s="232" t="s">
        <v>195</v>
      </c>
      <c r="J386" s="232" t="s">
        <v>766</v>
      </c>
    </row>
    <row r="387" spans="1:10" ht="17.649999999999999" customHeight="1" x14ac:dyDescent="0.25">
      <c r="A387" s="227">
        <v>130</v>
      </c>
      <c r="B387" s="228" t="s">
        <v>767</v>
      </c>
      <c r="C387" s="228" t="s">
        <v>218</v>
      </c>
      <c r="D387" s="228" t="s">
        <v>219</v>
      </c>
      <c r="E387" s="228" t="s">
        <v>183</v>
      </c>
      <c r="F387" s="229" t="s">
        <v>184</v>
      </c>
      <c r="G387" s="230" t="s">
        <v>568</v>
      </c>
      <c r="H387" s="231">
        <v>1593000</v>
      </c>
      <c r="I387" s="232" t="s">
        <v>186</v>
      </c>
      <c r="J387" s="232" t="s">
        <v>768</v>
      </c>
    </row>
    <row r="388" spans="1:10" ht="17.649999999999999" customHeight="1" x14ac:dyDescent="0.25">
      <c r="A388" s="227">
        <v>131</v>
      </c>
      <c r="B388" s="228" t="s">
        <v>769</v>
      </c>
      <c r="C388" s="228" t="s">
        <v>218</v>
      </c>
      <c r="D388" s="228" t="s">
        <v>219</v>
      </c>
      <c r="E388" s="228" t="s">
        <v>183</v>
      </c>
      <c r="F388" s="229" t="s">
        <v>184</v>
      </c>
      <c r="G388" s="230" t="s">
        <v>568</v>
      </c>
      <c r="H388" s="231">
        <v>1987855</v>
      </c>
      <c r="I388" s="232" t="s">
        <v>757</v>
      </c>
      <c r="J388" s="232" t="s">
        <v>770</v>
      </c>
    </row>
    <row r="389" spans="1:10" ht="17.649999999999999" customHeight="1" x14ac:dyDescent="0.25">
      <c r="A389" s="227">
        <v>132</v>
      </c>
      <c r="B389" s="228" t="s">
        <v>771</v>
      </c>
      <c r="C389" s="228" t="s">
        <v>218</v>
      </c>
      <c r="D389" s="228" t="s">
        <v>219</v>
      </c>
      <c r="E389" s="228" t="s">
        <v>183</v>
      </c>
      <c r="F389" s="229" t="s">
        <v>184</v>
      </c>
      <c r="G389" s="230" t="s">
        <v>568</v>
      </c>
      <c r="H389" s="231">
        <v>1935000</v>
      </c>
      <c r="I389" s="232" t="s">
        <v>757</v>
      </c>
      <c r="J389" s="232" t="s">
        <v>772</v>
      </c>
    </row>
    <row r="390" spans="1:10" ht="17.649999999999999" customHeight="1" x14ac:dyDescent="0.25">
      <c r="A390" s="227">
        <v>133</v>
      </c>
      <c r="B390" s="228" t="s">
        <v>773</v>
      </c>
      <c r="C390" s="228" t="s">
        <v>218</v>
      </c>
      <c r="D390" s="228" t="s">
        <v>219</v>
      </c>
      <c r="E390" s="228" t="s">
        <v>183</v>
      </c>
      <c r="F390" s="229" t="s">
        <v>184</v>
      </c>
      <c r="G390" s="230" t="s">
        <v>568</v>
      </c>
      <c r="H390" s="231">
        <v>2000000</v>
      </c>
      <c r="I390" s="232" t="s">
        <v>757</v>
      </c>
      <c r="J390" s="232" t="s">
        <v>774</v>
      </c>
    </row>
    <row r="391" spans="1:10" ht="17.649999999999999" customHeight="1" x14ac:dyDescent="0.25">
      <c r="A391" s="227">
        <v>134</v>
      </c>
      <c r="B391" s="228" t="s">
        <v>775</v>
      </c>
      <c r="C391" s="228" t="s">
        <v>218</v>
      </c>
      <c r="D391" s="228" t="s">
        <v>219</v>
      </c>
      <c r="E391" s="228" t="s">
        <v>183</v>
      </c>
      <c r="F391" s="229" t="s">
        <v>184</v>
      </c>
      <c r="G391" s="230" t="s">
        <v>568</v>
      </c>
      <c r="H391" s="231">
        <v>1990208.44</v>
      </c>
      <c r="I391" s="232" t="s">
        <v>757</v>
      </c>
      <c r="J391" s="232" t="s">
        <v>776</v>
      </c>
    </row>
    <row r="392" spans="1:10" ht="17.649999999999999" customHeight="1" x14ac:dyDescent="0.25">
      <c r="A392" s="227">
        <v>135</v>
      </c>
      <c r="B392" s="228" t="s">
        <v>679</v>
      </c>
      <c r="C392" s="228" t="s">
        <v>218</v>
      </c>
      <c r="D392" s="228" t="s">
        <v>189</v>
      </c>
      <c r="E392" s="228" t="s">
        <v>303</v>
      </c>
      <c r="F392" s="229" t="s">
        <v>353</v>
      </c>
      <c r="G392" s="230" t="s">
        <v>568</v>
      </c>
      <c r="H392" s="231">
        <v>2501429.2599999998</v>
      </c>
      <c r="I392" s="232" t="s">
        <v>522</v>
      </c>
      <c r="J392" s="232" t="s">
        <v>680</v>
      </c>
    </row>
    <row r="393" spans="1:10" ht="17.649999999999999" customHeight="1" x14ac:dyDescent="0.25">
      <c r="A393" s="227">
        <v>136</v>
      </c>
      <c r="B393" s="228" t="s">
        <v>681</v>
      </c>
      <c r="C393" s="228" t="s">
        <v>218</v>
      </c>
      <c r="D393" s="228" t="s">
        <v>189</v>
      </c>
      <c r="E393" s="228" t="s">
        <v>303</v>
      </c>
      <c r="F393" s="229" t="s">
        <v>371</v>
      </c>
      <c r="G393" s="230" t="s">
        <v>568</v>
      </c>
      <c r="H393" s="231">
        <v>923345.67</v>
      </c>
      <c r="I393" s="232" t="s">
        <v>682</v>
      </c>
      <c r="J393" s="232" t="s">
        <v>683</v>
      </c>
    </row>
    <row r="394" spans="1:10" ht="17.649999999999999" customHeight="1" x14ac:dyDescent="0.25">
      <c r="A394" s="227">
        <v>137</v>
      </c>
      <c r="B394" s="228" t="s">
        <v>684</v>
      </c>
      <c r="C394" s="228" t="s">
        <v>218</v>
      </c>
      <c r="D394" s="228" t="s">
        <v>189</v>
      </c>
      <c r="E394" s="228" t="s">
        <v>318</v>
      </c>
      <c r="F394" s="229" t="s">
        <v>371</v>
      </c>
      <c r="G394" s="230" t="s">
        <v>568</v>
      </c>
      <c r="H394" s="231">
        <v>3473877</v>
      </c>
      <c r="I394" s="232" t="s">
        <v>682</v>
      </c>
      <c r="J394" s="232" t="s">
        <v>685</v>
      </c>
    </row>
    <row r="395" spans="1:10" ht="17.649999999999999" customHeight="1" x14ac:dyDescent="0.25">
      <c r="A395" s="227">
        <v>138</v>
      </c>
      <c r="B395" s="228" t="s">
        <v>686</v>
      </c>
      <c r="C395" s="228" t="s">
        <v>218</v>
      </c>
      <c r="D395" s="228" t="s">
        <v>189</v>
      </c>
      <c r="E395" s="228" t="s">
        <v>318</v>
      </c>
      <c r="F395" s="229" t="s">
        <v>371</v>
      </c>
      <c r="G395" s="230" t="s">
        <v>568</v>
      </c>
      <c r="H395" s="231">
        <v>3315790.51</v>
      </c>
      <c r="I395" s="232" t="s">
        <v>682</v>
      </c>
      <c r="J395" s="232" t="s">
        <v>687</v>
      </c>
    </row>
    <row r="396" spans="1:10" ht="17.649999999999999" customHeight="1" x14ac:dyDescent="0.25">
      <c r="A396" s="227">
        <v>139</v>
      </c>
      <c r="B396" s="228" t="s">
        <v>688</v>
      </c>
      <c r="C396" s="228" t="s">
        <v>218</v>
      </c>
      <c r="D396" s="228" t="s">
        <v>189</v>
      </c>
      <c r="E396" s="228" t="s">
        <v>303</v>
      </c>
      <c r="F396" s="229" t="s">
        <v>353</v>
      </c>
      <c r="G396" s="230" t="s">
        <v>568</v>
      </c>
      <c r="H396" s="231">
        <v>2312175</v>
      </c>
      <c r="I396" s="232" t="s">
        <v>682</v>
      </c>
      <c r="J396" s="232" t="s">
        <v>689</v>
      </c>
    </row>
    <row r="397" spans="1:10" ht="17.649999999999999" customHeight="1" x14ac:dyDescent="0.25">
      <c r="A397" s="227">
        <v>140</v>
      </c>
      <c r="B397" s="228" t="s">
        <v>690</v>
      </c>
      <c r="C397" s="228" t="s">
        <v>218</v>
      </c>
      <c r="D397" s="228" t="s">
        <v>189</v>
      </c>
      <c r="E397" s="228" t="s">
        <v>318</v>
      </c>
      <c r="F397" s="229" t="s">
        <v>254</v>
      </c>
      <c r="G397" s="230" t="s">
        <v>568</v>
      </c>
      <c r="H397" s="231">
        <v>2455630</v>
      </c>
      <c r="I397" s="232" t="s">
        <v>682</v>
      </c>
      <c r="J397" s="232"/>
    </row>
    <row r="398" spans="1:10" ht="17.649999999999999" customHeight="1" x14ac:dyDescent="0.25">
      <c r="A398" s="227">
        <v>141</v>
      </c>
      <c r="B398" s="228" t="s">
        <v>691</v>
      </c>
      <c r="C398" s="228" t="s">
        <v>218</v>
      </c>
      <c r="D398" s="228" t="s">
        <v>189</v>
      </c>
      <c r="E398" s="228" t="s">
        <v>303</v>
      </c>
      <c r="F398" s="229" t="s">
        <v>371</v>
      </c>
      <c r="G398" s="230" t="s">
        <v>568</v>
      </c>
      <c r="H398" s="231">
        <v>1444661</v>
      </c>
      <c r="I398" s="232" t="s">
        <v>522</v>
      </c>
      <c r="J398" s="232" t="s">
        <v>680</v>
      </c>
    </row>
    <row r="399" spans="1:10" ht="17.649999999999999" customHeight="1" x14ac:dyDescent="0.25">
      <c r="A399" s="227">
        <v>142</v>
      </c>
      <c r="B399" s="228" t="s">
        <v>692</v>
      </c>
      <c r="C399" s="228" t="s">
        <v>218</v>
      </c>
      <c r="D399" s="228" t="s">
        <v>189</v>
      </c>
      <c r="E399" s="228" t="s">
        <v>361</v>
      </c>
      <c r="F399" s="229" t="s">
        <v>371</v>
      </c>
      <c r="G399" s="230" t="s">
        <v>568</v>
      </c>
      <c r="H399" s="231">
        <v>2021259</v>
      </c>
      <c r="I399" s="232" t="s">
        <v>682</v>
      </c>
      <c r="J399" s="232" t="s">
        <v>525</v>
      </c>
    </row>
    <row r="400" spans="1:10" ht="17.649999999999999" customHeight="1" x14ac:dyDescent="0.25">
      <c r="A400" s="227">
        <v>143</v>
      </c>
      <c r="B400" s="228" t="s">
        <v>693</v>
      </c>
      <c r="C400" s="228" t="s">
        <v>218</v>
      </c>
      <c r="D400" s="228" t="s">
        <v>189</v>
      </c>
      <c r="E400" s="228" t="s">
        <v>361</v>
      </c>
      <c r="F400" s="229" t="s">
        <v>371</v>
      </c>
      <c r="G400" s="230" t="s">
        <v>568</v>
      </c>
      <c r="H400" s="231">
        <v>3338855.54</v>
      </c>
      <c r="I400" s="232" t="s">
        <v>522</v>
      </c>
      <c r="J400" s="232" t="s">
        <v>694</v>
      </c>
    </row>
    <row r="401" spans="1:10" ht="17.649999999999999" customHeight="1" x14ac:dyDescent="0.25">
      <c r="A401" s="227">
        <v>144</v>
      </c>
      <c r="B401" s="228" t="s">
        <v>695</v>
      </c>
      <c r="C401" s="228" t="s">
        <v>218</v>
      </c>
      <c r="D401" s="228" t="s">
        <v>189</v>
      </c>
      <c r="E401" s="228" t="s">
        <v>696</v>
      </c>
      <c r="F401" s="229" t="s">
        <v>371</v>
      </c>
      <c r="G401" s="230" t="s">
        <v>568</v>
      </c>
      <c r="H401" s="231">
        <v>1060000</v>
      </c>
      <c r="I401" s="232" t="s">
        <v>375</v>
      </c>
      <c r="J401" s="232" t="s">
        <v>697</v>
      </c>
    </row>
    <row r="402" spans="1:10" ht="17.649999999999999" customHeight="1" x14ac:dyDescent="0.25">
      <c r="A402" s="227">
        <v>145</v>
      </c>
      <c r="B402" s="228" t="s">
        <v>698</v>
      </c>
      <c r="C402" s="228" t="s">
        <v>218</v>
      </c>
      <c r="D402" s="228" t="s">
        <v>189</v>
      </c>
      <c r="E402" s="228" t="s">
        <v>309</v>
      </c>
      <c r="F402" s="229" t="s">
        <v>699</v>
      </c>
      <c r="G402" s="230" t="s">
        <v>568</v>
      </c>
      <c r="H402" s="231">
        <v>1800000</v>
      </c>
      <c r="I402" s="232" t="s">
        <v>195</v>
      </c>
      <c r="J402" s="232" t="s">
        <v>700</v>
      </c>
    </row>
    <row r="403" spans="1:10" ht="17.649999999999999" customHeight="1" x14ac:dyDescent="0.25">
      <c r="A403" s="227">
        <v>146</v>
      </c>
      <c r="B403" s="228" t="s">
        <v>701</v>
      </c>
      <c r="C403" s="228" t="s">
        <v>218</v>
      </c>
      <c r="D403" s="228" t="s">
        <v>189</v>
      </c>
      <c r="E403" s="228" t="s">
        <v>702</v>
      </c>
      <c r="F403" s="229" t="s">
        <v>371</v>
      </c>
      <c r="G403" s="230" t="s">
        <v>568</v>
      </c>
      <c r="H403" s="231">
        <v>1959645.63</v>
      </c>
      <c r="I403" s="232" t="s">
        <v>375</v>
      </c>
      <c r="J403" s="232" t="s">
        <v>703</v>
      </c>
    </row>
    <row r="404" spans="1:10" ht="17.649999999999999" customHeight="1" x14ac:dyDescent="0.25">
      <c r="A404" s="227">
        <v>147</v>
      </c>
      <c r="B404" s="228" t="s">
        <v>704</v>
      </c>
      <c r="C404" s="228" t="s">
        <v>218</v>
      </c>
      <c r="D404" s="228" t="s">
        <v>189</v>
      </c>
      <c r="E404" s="228" t="s">
        <v>696</v>
      </c>
      <c r="F404" s="229" t="s">
        <v>371</v>
      </c>
      <c r="G404" s="230" t="s">
        <v>568</v>
      </c>
      <c r="H404" s="231">
        <v>1344523</v>
      </c>
      <c r="I404" s="232" t="s">
        <v>682</v>
      </c>
      <c r="J404" s="232" t="s">
        <v>330</v>
      </c>
    </row>
    <row r="405" spans="1:10" ht="17.649999999999999" customHeight="1" x14ac:dyDescent="0.25">
      <c r="A405" s="227">
        <v>148</v>
      </c>
      <c r="B405" s="228" t="s">
        <v>705</v>
      </c>
      <c r="C405" s="228" t="s">
        <v>218</v>
      </c>
      <c r="D405" s="228" t="s">
        <v>189</v>
      </c>
      <c r="E405" s="228" t="s">
        <v>318</v>
      </c>
      <c r="F405" s="229" t="s">
        <v>371</v>
      </c>
      <c r="G405" s="230" t="s">
        <v>568</v>
      </c>
      <c r="H405" s="231">
        <v>3500000</v>
      </c>
      <c r="I405" s="232" t="s">
        <v>706</v>
      </c>
      <c r="J405" s="232" t="s">
        <v>707</v>
      </c>
    </row>
    <row r="406" spans="1:10" ht="17.649999999999999" customHeight="1" x14ac:dyDescent="0.25">
      <c r="A406" s="227">
        <v>149</v>
      </c>
      <c r="B406" s="228" t="s">
        <v>708</v>
      </c>
      <c r="C406" s="228" t="s">
        <v>218</v>
      </c>
      <c r="D406" s="228" t="s">
        <v>189</v>
      </c>
      <c r="E406" s="228" t="s">
        <v>361</v>
      </c>
      <c r="F406" s="229" t="s">
        <v>371</v>
      </c>
      <c r="G406" s="230" t="s">
        <v>568</v>
      </c>
      <c r="H406" s="231">
        <v>2062159.6</v>
      </c>
      <c r="I406" s="232" t="s">
        <v>375</v>
      </c>
      <c r="J406" s="232" t="s">
        <v>709</v>
      </c>
    </row>
    <row r="407" spans="1:10" ht="17.649999999999999" customHeight="1" x14ac:dyDescent="0.25">
      <c r="A407" s="227">
        <v>150</v>
      </c>
      <c r="B407" s="228" t="s">
        <v>710</v>
      </c>
      <c r="C407" s="228" t="s">
        <v>218</v>
      </c>
      <c r="D407" s="228" t="s">
        <v>189</v>
      </c>
      <c r="E407" s="228" t="s">
        <v>303</v>
      </c>
      <c r="F407" s="229" t="s">
        <v>371</v>
      </c>
      <c r="G407" s="230" t="s">
        <v>568</v>
      </c>
      <c r="H407" s="231">
        <v>1971295</v>
      </c>
      <c r="I407" s="232" t="s">
        <v>522</v>
      </c>
      <c r="J407" s="232" t="s">
        <v>711</v>
      </c>
    </row>
    <row r="408" spans="1:10" ht="17.649999999999999" customHeight="1" x14ac:dyDescent="0.25">
      <c r="A408" s="227">
        <v>151</v>
      </c>
      <c r="B408" s="228" t="s">
        <v>712</v>
      </c>
      <c r="C408" s="228" t="s">
        <v>218</v>
      </c>
      <c r="D408" s="228" t="s">
        <v>189</v>
      </c>
      <c r="E408" s="228" t="s">
        <v>713</v>
      </c>
      <c r="F408" s="229" t="s">
        <v>371</v>
      </c>
      <c r="G408" s="230" t="s">
        <v>568</v>
      </c>
      <c r="H408" s="231">
        <v>1155541.31</v>
      </c>
      <c r="I408" s="232" t="s">
        <v>682</v>
      </c>
      <c r="J408" s="232" t="s">
        <v>714</v>
      </c>
    </row>
    <row r="409" spans="1:10" ht="17.649999999999999" customHeight="1" x14ac:dyDescent="0.25">
      <c r="A409" s="227">
        <v>152</v>
      </c>
      <c r="B409" s="228" t="s">
        <v>715</v>
      </c>
      <c r="C409" s="228" t="s">
        <v>218</v>
      </c>
      <c r="D409" s="228" t="s">
        <v>189</v>
      </c>
      <c r="E409" s="228" t="s">
        <v>303</v>
      </c>
      <c r="F409" s="229" t="s">
        <v>371</v>
      </c>
      <c r="G409" s="230" t="s">
        <v>568</v>
      </c>
      <c r="H409" s="231">
        <v>1130154</v>
      </c>
      <c r="I409" s="232" t="s">
        <v>375</v>
      </c>
      <c r="J409" s="232" t="s">
        <v>716</v>
      </c>
    </row>
    <row r="410" spans="1:10" ht="17.649999999999999" customHeight="1" x14ac:dyDescent="0.25">
      <c r="A410" s="227">
        <v>153</v>
      </c>
      <c r="B410" s="228" t="s">
        <v>717</v>
      </c>
      <c r="C410" s="228" t="s">
        <v>218</v>
      </c>
      <c r="D410" s="228" t="s">
        <v>189</v>
      </c>
      <c r="E410" s="228" t="s">
        <v>361</v>
      </c>
      <c r="F410" s="229" t="s">
        <v>718</v>
      </c>
      <c r="G410" s="230" t="s">
        <v>568</v>
      </c>
      <c r="H410" s="231">
        <v>3430465</v>
      </c>
      <c r="I410" s="232" t="s">
        <v>719</v>
      </c>
      <c r="J410" s="232" t="s">
        <v>720</v>
      </c>
    </row>
    <row r="411" spans="1:10" ht="17.649999999999999" customHeight="1" x14ac:dyDescent="0.25">
      <c r="A411" s="227">
        <v>154</v>
      </c>
      <c r="B411" s="228" t="s">
        <v>721</v>
      </c>
      <c r="C411" s="228" t="s">
        <v>218</v>
      </c>
      <c r="D411" s="228" t="s">
        <v>189</v>
      </c>
      <c r="E411" s="228" t="s">
        <v>722</v>
      </c>
      <c r="F411" s="229" t="s">
        <v>723</v>
      </c>
      <c r="G411" s="230" t="s">
        <v>568</v>
      </c>
      <c r="H411" s="231">
        <v>2299000</v>
      </c>
      <c r="I411" s="232" t="s">
        <v>522</v>
      </c>
      <c r="J411" s="232" t="s">
        <v>724</v>
      </c>
    </row>
    <row r="412" spans="1:10" ht="17.649999999999999" customHeight="1" x14ac:dyDescent="0.25">
      <c r="A412" s="227">
        <v>155</v>
      </c>
      <c r="B412" s="228" t="s">
        <v>725</v>
      </c>
      <c r="C412" s="228" t="s">
        <v>218</v>
      </c>
      <c r="D412" s="228" t="s">
        <v>189</v>
      </c>
      <c r="E412" s="228" t="s">
        <v>303</v>
      </c>
      <c r="F412" s="229" t="s">
        <v>371</v>
      </c>
      <c r="G412" s="230" t="s">
        <v>568</v>
      </c>
      <c r="H412" s="231">
        <v>1574000</v>
      </c>
      <c r="I412" s="232" t="s">
        <v>375</v>
      </c>
      <c r="J412" s="232" t="s">
        <v>726</v>
      </c>
    </row>
    <row r="413" spans="1:10" ht="17.649999999999999" customHeight="1" x14ac:dyDescent="0.25">
      <c r="A413" s="227">
        <v>156</v>
      </c>
      <c r="B413" s="228" t="s">
        <v>727</v>
      </c>
      <c r="C413" s="228" t="s">
        <v>218</v>
      </c>
      <c r="D413" s="228" t="s">
        <v>189</v>
      </c>
      <c r="E413" s="228" t="s">
        <v>361</v>
      </c>
      <c r="F413" s="229" t="s">
        <v>371</v>
      </c>
      <c r="G413" s="230" t="s">
        <v>568</v>
      </c>
      <c r="H413" s="231">
        <v>1682896.7</v>
      </c>
      <c r="I413" s="232" t="s">
        <v>375</v>
      </c>
      <c r="J413" s="232" t="s">
        <v>728</v>
      </c>
    </row>
    <row r="414" spans="1:10" ht="17.649999999999999" customHeight="1" x14ac:dyDescent="0.25">
      <c r="A414" s="227">
        <v>157</v>
      </c>
      <c r="B414" s="228" t="s">
        <v>777</v>
      </c>
      <c r="C414" s="228" t="s">
        <v>218</v>
      </c>
      <c r="D414" s="228" t="s">
        <v>232</v>
      </c>
      <c r="E414" s="228" t="s">
        <v>303</v>
      </c>
      <c r="F414" s="229" t="s">
        <v>371</v>
      </c>
      <c r="G414" s="230" t="s">
        <v>568</v>
      </c>
      <c r="H414" s="231">
        <v>3500000</v>
      </c>
      <c r="I414" s="232" t="s">
        <v>227</v>
      </c>
      <c r="J414" s="232" t="s">
        <v>228</v>
      </c>
    </row>
    <row r="415" spans="1:10" ht="17.649999999999999" customHeight="1" x14ac:dyDescent="0.25">
      <c r="A415" s="227">
        <v>158</v>
      </c>
      <c r="B415" s="228" t="s">
        <v>778</v>
      </c>
      <c r="C415" s="228" t="s">
        <v>218</v>
      </c>
      <c r="D415" s="228" t="s">
        <v>232</v>
      </c>
      <c r="E415" s="228" t="s">
        <v>303</v>
      </c>
      <c r="F415" s="229" t="s">
        <v>371</v>
      </c>
      <c r="G415" s="230" t="s">
        <v>568</v>
      </c>
      <c r="H415" s="231">
        <v>1973705</v>
      </c>
      <c r="I415" s="232" t="s">
        <v>191</v>
      </c>
      <c r="J415" s="232" t="s">
        <v>779</v>
      </c>
    </row>
    <row r="416" spans="1:10" ht="17.649999999999999" customHeight="1" x14ac:dyDescent="0.25">
      <c r="A416" s="227">
        <v>159</v>
      </c>
      <c r="B416" s="228" t="s">
        <v>780</v>
      </c>
      <c r="C416" s="228" t="s">
        <v>218</v>
      </c>
      <c r="D416" s="228" t="s">
        <v>302</v>
      </c>
      <c r="E416" s="228" t="s">
        <v>303</v>
      </c>
      <c r="F416" s="229" t="s">
        <v>371</v>
      </c>
      <c r="G416" s="230" t="s">
        <v>568</v>
      </c>
      <c r="H416" s="231">
        <v>1953794.29</v>
      </c>
      <c r="I416" s="232" t="s">
        <v>191</v>
      </c>
      <c r="J416" s="232" t="s">
        <v>781</v>
      </c>
    </row>
    <row r="417" spans="1:23" ht="17.649999999999999" customHeight="1" thickBot="1" x14ac:dyDescent="0.3">
      <c r="A417" s="233">
        <v>160</v>
      </c>
      <c r="B417" s="234" t="s">
        <v>782</v>
      </c>
      <c r="C417" s="234" t="s">
        <v>218</v>
      </c>
      <c r="D417" s="234" t="s">
        <v>249</v>
      </c>
      <c r="E417" s="234" t="s">
        <v>303</v>
      </c>
      <c r="F417" s="235" t="s">
        <v>371</v>
      </c>
      <c r="G417" s="236" t="s">
        <v>568</v>
      </c>
      <c r="H417" s="237">
        <v>1617948</v>
      </c>
      <c r="I417" s="238" t="s">
        <v>195</v>
      </c>
      <c r="J417" s="238" t="s">
        <v>783</v>
      </c>
    </row>
    <row r="418" spans="1:23" ht="17.649999999999999" customHeight="1" x14ac:dyDescent="0.25">
      <c r="A418" s="239">
        <v>1</v>
      </c>
      <c r="B418" s="240" t="s">
        <v>784</v>
      </c>
      <c r="C418" s="240" t="s">
        <v>218</v>
      </c>
      <c r="D418" s="240" t="s">
        <v>219</v>
      </c>
      <c r="E418" s="240" t="s">
        <v>183</v>
      </c>
      <c r="F418" s="241" t="s">
        <v>184</v>
      </c>
      <c r="G418" s="242" t="s">
        <v>785</v>
      </c>
      <c r="H418" s="243">
        <v>2000000</v>
      </c>
      <c r="I418" s="244" t="s">
        <v>195</v>
      </c>
      <c r="J418" s="245" t="s">
        <v>786</v>
      </c>
      <c r="T418" s="246"/>
      <c r="U418" s="246"/>
      <c r="V418" s="246"/>
      <c r="W418" s="246"/>
    </row>
    <row r="419" spans="1:23" ht="17.649999999999999" customHeight="1" x14ac:dyDescent="0.25">
      <c r="A419" s="239">
        <v>2</v>
      </c>
      <c r="B419" s="240" t="s">
        <v>787</v>
      </c>
      <c r="C419" s="240" t="s">
        <v>218</v>
      </c>
      <c r="D419" s="240" t="s">
        <v>219</v>
      </c>
      <c r="E419" s="240" t="s">
        <v>183</v>
      </c>
      <c r="F419" s="241" t="s">
        <v>184</v>
      </c>
      <c r="G419" s="242" t="s">
        <v>785</v>
      </c>
      <c r="H419" s="243">
        <v>1991223</v>
      </c>
      <c r="I419" s="244" t="s">
        <v>195</v>
      </c>
      <c r="J419" s="245" t="s">
        <v>788</v>
      </c>
      <c r="T419" s="246"/>
      <c r="U419" s="246"/>
      <c r="V419" s="246"/>
      <c r="W419" s="246"/>
    </row>
    <row r="420" spans="1:23" ht="17.649999999999999" customHeight="1" x14ac:dyDescent="0.25">
      <c r="A420" s="239">
        <v>3</v>
      </c>
      <c r="B420" s="240" t="s">
        <v>789</v>
      </c>
      <c r="C420" s="240" t="s">
        <v>218</v>
      </c>
      <c r="D420" s="240" t="s">
        <v>219</v>
      </c>
      <c r="E420" s="240" t="s">
        <v>183</v>
      </c>
      <c r="F420" s="241" t="s">
        <v>184</v>
      </c>
      <c r="G420" s="242" t="s">
        <v>785</v>
      </c>
      <c r="H420" s="243">
        <v>1998970</v>
      </c>
      <c r="I420" s="244" t="s">
        <v>195</v>
      </c>
      <c r="J420" s="245" t="s">
        <v>788</v>
      </c>
      <c r="T420" s="246"/>
      <c r="U420" s="246"/>
      <c r="V420" s="246"/>
      <c r="W420" s="246"/>
    </row>
    <row r="421" spans="1:23" ht="17.649999999999999" customHeight="1" x14ac:dyDescent="0.25">
      <c r="A421" s="239">
        <v>4</v>
      </c>
      <c r="B421" s="240" t="s">
        <v>790</v>
      </c>
      <c r="C421" s="240" t="s">
        <v>218</v>
      </c>
      <c r="D421" s="240" t="s">
        <v>268</v>
      </c>
      <c r="E421" s="241" t="s">
        <v>183</v>
      </c>
      <c r="F421" s="241" t="s">
        <v>184</v>
      </c>
      <c r="G421" s="242" t="s">
        <v>785</v>
      </c>
      <c r="H421" s="247">
        <v>1504338</v>
      </c>
      <c r="I421" s="248" t="s">
        <v>791</v>
      </c>
      <c r="J421" s="249" t="s">
        <v>792</v>
      </c>
      <c r="T421" s="246"/>
      <c r="U421" s="246"/>
      <c r="V421" s="246"/>
      <c r="W421" s="246"/>
    </row>
    <row r="422" spans="1:23" ht="17.649999999999999" customHeight="1" x14ac:dyDescent="0.25">
      <c r="A422" s="239">
        <v>5</v>
      </c>
      <c r="B422" s="240" t="s">
        <v>793</v>
      </c>
      <c r="C422" s="240" t="s">
        <v>218</v>
      </c>
      <c r="D422" s="240" t="s">
        <v>268</v>
      </c>
      <c r="E422" s="241" t="s">
        <v>794</v>
      </c>
      <c r="F422" s="241" t="s">
        <v>184</v>
      </c>
      <c r="G422" s="242" t="s">
        <v>785</v>
      </c>
      <c r="H422" s="247">
        <v>2000000</v>
      </c>
      <c r="I422" s="248" t="s">
        <v>795</v>
      </c>
      <c r="J422" s="249" t="s">
        <v>796</v>
      </c>
      <c r="T422" s="246"/>
      <c r="U422" s="246"/>
      <c r="V422" s="246"/>
      <c r="W422" s="246"/>
    </row>
    <row r="423" spans="1:23" ht="17.649999999999999" customHeight="1" x14ac:dyDescent="0.25">
      <c r="A423" s="239">
        <v>6</v>
      </c>
      <c r="B423" s="240" t="s">
        <v>797</v>
      </c>
      <c r="C423" s="240" t="s">
        <v>218</v>
      </c>
      <c r="D423" s="240" t="s">
        <v>268</v>
      </c>
      <c r="E423" s="241" t="s">
        <v>794</v>
      </c>
      <c r="F423" s="241" t="s">
        <v>184</v>
      </c>
      <c r="G423" s="242" t="s">
        <v>785</v>
      </c>
      <c r="H423" s="247">
        <v>1979640</v>
      </c>
      <c r="I423" s="248" t="s">
        <v>795</v>
      </c>
      <c r="J423" s="249" t="s">
        <v>796</v>
      </c>
      <c r="T423" s="246"/>
      <c r="U423" s="246"/>
      <c r="V423" s="246"/>
      <c r="W423" s="246"/>
    </row>
    <row r="424" spans="1:23" ht="17.649999999999999" customHeight="1" x14ac:dyDescent="0.25">
      <c r="A424" s="239">
        <v>7</v>
      </c>
      <c r="B424" s="240" t="s">
        <v>798</v>
      </c>
      <c r="C424" s="240" t="s">
        <v>218</v>
      </c>
      <c r="D424" s="240" t="s">
        <v>268</v>
      </c>
      <c r="E424" s="241" t="s">
        <v>794</v>
      </c>
      <c r="F424" s="241" t="s">
        <v>184</v>
      </c>
      <c r="G424" s="242" t="s">
        <v>785</v>
      </c>
      <c r="H424" s="247">
        <v>997964</v>
      </c>
      <c r="I424" s="248" t="s">
        <v>191</v>
      </c>
      <c r="J424" s="249" t="s">
        <v>799</v>
      </c>
      <c r="T424" s="246"/>
      <c r="U424" s="246"/>
      <c r="V424" s="246"/>
      <c r="W424" s="246"/>
    </row>
    <row r="425" spans="1:23" ht="17.649999999999999" customHeight="1" x14ac:dyDescent="0.25">
      <c r="A425" s="239">
        <v>8</v>
      </c>
      <c r="B425" s="240" t="s">
        <v>800</v>
      </c>
      <c r="C425" s="240" t="s">
        <v>218</v>
      </c>
      <c r="D425" s="240" t="s">
        <v>268</v>
      </c>
      <c r="E425" s="241" t="s">
        <v>183</v>
      </c>
      <c r="F425" s="241" t="s">
        <v>184</v>
      </c>
      <c r="G425" s="242" t="s">
        <v>785</v>
      </c>
      <c r="H425" s="247">
        <v>1800000</v>
      </c>
      <c r="I425" s="248" t="s">
        <v>795</v>
      </c>
      <c r="J425" s="249" t="s">
        <v>796</v>
      </c>
      <c r="T425" s="246"/>
      <c r="U425" s="246"/>
      <c r="V425" s="246"/>
      <c r="W425" s="246"/>
    </row>
    <row r="426" spans="1:23" ht="17.649999999999999" customHeight="1" x14ac:dyDescent="0.25">
      <c r="A426" s="239">
        <v>9</v>
      </c>
      <c r="B426" s="240" t="s">
        <v>801</v>
      </c>
      <c r="C426" s="240" t="s">
        <v>218</v>
      </c>
      <c r="D426" s="240" t="s">
        <v>268</v>
      </c>
      <c r="E426" s="241" t="s">
        <v>794</v>
      </c>
      <c r="F426" s="241" t="s">
        <v>184</v>
      </c>
      <c r="G426" s="242" t="s">
        <v>785</v>
      </c>
      <c r="H426" s="247">
        <v>1800000</v>
      </c>
      <c r="I426" s="248" t="s">
        <v>795</v>
      </c>
      <c r="J426" s="249" t="s">
        <v>796</v>
      </c>
      <c r="T426" s="246"/>
      <c r="U426" s="246"/>
      <c r="V426" s="246"/>
      <c r="W426" s="246"/>
    </row>
    <row r="427" spans="1:23" ht="17.649999999999999" customHeight="1" x14ac:dyDescent="0.25">
      <c r="A427" s="239">
        <v>10</v>
      </c>
      <c r="B427" s="240" t="s">
        <v>802</v>
      </c>
      <c r="C427" s="240" t="s">
        <v>218</v>
      </c>
      <c r="D427" s="240" t="s">
        <v>268</v>
      </c>
      <c r="E427" s="241" t="s">
        <v>794</v>
      </c>
      <c r="F427" s="241" t="s">
        <v>184</v>
      </c>
      <c r="G427" s="242" t="s">
        <v>785</v>
      </c>
      <c r="H427" s="247">
        <v>202400</v>
      </c>
      <c r="I427" s="248" t="s">
        <v>795</v>
      </c>
      <c r="J427" s="249" t="s">
        <v>796</v>
      </c>
      <c r="T427" s="246"/>
      <c r="U427" s="246"/>
      <c r="V427" s="246"/>
      <c r="W427" s="246"/>
    </row>
    <row r="428" spans="1:23" ht="17.649999999999999" customHeight="1" x14ac:dyDescent="0.25">
      <c r="A428" s="239">
        <v>11</v>
      </c>
      <c r="B428" s="240" t="s">
        <v>803</v>
      </c>
      <c r="C428" s="240" t="s">
        <v>218</v>
      </c>
      <c r="D428" s="240" t="s">
        <v>268</v>
      </c>
      <c r="E428" s="241" t="s">
        <v>794</v>
      </c>
      <c r="F428" s="241" t="s">
        <v>184</v>
      </c>
      <c r="G428" s="242" t="s">
        <v>785</v>
      </c>
      <c r="H428" s="247">
        <v>2000000</v>
      </c>
      <c r="I428" s="248" t="s">
        <v>795</v>
      </c>
      <c r="J428" s="249" t="s">
        <v>804</v>
      </c>
      <c r="T428" s="246"/>
      <c r="U428" s="246"/>
      <c r="V428" s="246"/>
      <c r="W428" s="246"/>
    </row>
    <row r="429" spans="1:23" ht="17.649999999999999" customHeight="1" x14ac:dyDescent="0.25">
      <c r="A429" s="239">
        <v>12</v>
      </c>
      <c r="B429" s="240" t="s">
        <v>805</v>
      </c>
      <c r="C429" s="240" t="s">
        <v>218</v>
      </c>
      <c r="D429" s="240" t="s">
        <v>268</v>
      </c>
      <c r="E429" s="241" t="s">
        <v>794</v>
      </c>
      <c r="F429" s="241" t="s">
        <v>184</v>
      </c>
      <c r="G429" s="242" t="s">
        <v>785</v>
      </c>
      <c r="H429" s="247">
        <v>1993567</v>
      </c>
      <c r="I429" s="248" t="s">
        <v>795</v>
      </c>
      <c r="J429" s="249" t="s">
        <v>731</v>
      </c>
      <c r="T429" s="246"/>
      <c r="U429" s="246"/>
      <c r="V429" s="246"/>
      <c r="W429" s="246"/>
    </row>
    <row r="430" spans="1:23" ht="17.649999999999999" customHeight="1" x14ac:dyDescent="0.25">
      <c r="A430" s="239">
        <v>13</v>
      </c>
      <c r="B430" s="240" t="s">
        <v>806</v>
      </c>
      <c r="C430" s="240" t="s">
        <v>218</v>
      </c>
      <c r="D430" s="240" t="s">
        <v>268</v>
      </c>
      <c r="E430" s="241" t="s">
        <v>306</v>
      </c>
      <c r="F430" s="241" t="s">
        <v>184</v>
      </c>
      <c r="G430" s="242" t="s">
        <v>785</v>
      </c>
      <c r="H430" s="247">
        <v>1562329</v>
      </c>
      <c r="I430" s="248" t="s">
        <v>195</v>
      </c>
      <c r="J430" s="249" t="s">
        <v>731</v>
      </c>
      <c r="T430" s="246"/>
      <c r="U430" s="246"/>
      <c r="V430" s="246"/>
      <c r="W430" s="246"/>
    </row>
    <row r="431" spans="1:23" ht="17.649999999999999" customHeight="1" x14ac:dyDescent="0.25">
      <c r="A431" s="239">
        <v>14</v>
      </c>
      <c r="B431" s="240" t="s">
        <v>807</v>
      </c>
      <c r="C431" s="240" t="s">
        <v>218</v>
      </c>
      <c r="D431" s="240" t="s">
        <v>268</v>
      </c>
      <c r="E431" s="241" t="s">
        <v>306</v>
      </c>
      <c r="F431" s="241" t="s">
        <v>184</v>
      </c>
      <c r="G431" s="242" t="s">
        <v>785</v>
      </c>
      <c r="H431" s="247">
        <v>3493536</v>
      </c>
      <c r="I431" s="248" t="s">
        <v>195</v>
      </c>
      <c r="J431" s="249" t="s">
        <v>808</v>
      </c>
      <c r="T431" s="246"/>
      <c r="U431" s="246"/>
      <c r="V431" s="246"/>
      <c r="W431" s="246"/>
    </row>
    <row r="432" spans="1:23" ht="17.649999999999999" customHeight="1" x14ac:dyDescent="0.25">
      <c r="A432" s="239">
        <v>15</v>
      </c>
      <c r="B432" s="240" t="s">
        <v>809</v>
      </c>
      <c r="C432" s="240" t="s">
        <v>218</v>
      </c>
      <c r="D432" s="240" t="s">
        <v>268</v>
      </c>
      <c r="E432" s="241" t="s">
        <v>306</v>
      </c>
      <c r="F432" s="241" t="s">
        <v>254</v>
      </c>
      <c r="G432" s="242" t="s">
        <v>785</v>
      </c>
      <c r="H432" s="247">
        <v>3458070</v>
      </c>
      <c r="I432" s="248" t="s">
        <v>195</v>
      </c>
      <c r="J432" s="249" t="s">
        <v>796</v>
      </c>
      <c r="T432" s="246"/>
      <c r="U432" s="246"/>
      <c r="V432" s="246"/>
      <c r="W432" s="246"/>
    </row>
    <row r="433" spans="1:23" ht="17.649999999999999" customHeight="1" x14ac:dyDescent="0.25">
      <c r="A433" s="239">
        <v>16</v>
      </c>
      <c r="B433" s="240" t="s">
        <v>810</v>
      </c>
      <c r="C433" s="240" t="s">
        <v>218</v>
      </c>
      <c r="D433" s="240" t="s">
        <v>268</v>
      </c>
      <c r="E433" s="241" t="s">
        <v>306</v>
      </c>
      <c r="F433" s="241" t="s">
        <v>184</v>
      </c>
      <c r="G433" s="242" t="s">
        <v>785</v>
      </c>
      <c r="H433" s="247">
        <v>3481528</v>
      </c>
      <c r="I433" s="248" t="s">
        <v>811</v>
      </c>
      <c r="J433" s="249" t="s">
        <v>192</v>
      </c>
      <c r="T433" s="246"/>
      <c r="U433" s="246"/>
      <c r="V433" s="246"/>
      <c r="W433" s="246"/>
    </row>
    <row r="434" spans="1:23" ht="17.649999999999999" customHeight="1" x14ac:dyDescent="0.25">
      <c r="A434" s="239">
        <v>17</v>
      </c>
      <c r="B434" s="240" t="s">
        <v>812</v>
      </c>
      <c r="C434" s="240" t="s">
        <v>218</v>
      </c>
      <c r="D434" s="240" t="s">
        <v>268</v>
      </c>
      <c r="E434" s="241" t="s">
        <v>306</v>
      </c>
      <c r="F434" s="241" t="s">
        <v>184</v>
      </c>
      <c r="G434" s="242" t="s">
        <v>785</v>
      </c>
      <c r="H434" s="247">
        <v>3458070</v>
      </c>
      <c r="I434" s="248" t="s">
        <v>791</v>
      </c>
      <c r="J434" s="249" t="s">
        <v>813</v>
      </c>
      <c r="T434" s="246"/>
      <c r="U434" s="246"/>
      <c r="V434" s="246"/>
      <c r="W434" s="246"/>
    </row>
    <row r="435" spans="1:23" ht="17.649999999999999" customHeight="1" x14ac:dyDescent="0.25">
      <c r="A435" s="239">
        <v>18</v>
      </c>
      <c r="B435" s="240" t="s">
        <v>814</v>
      </c>
      <c r="C435" s="240" t="s">
        <v>218</v>
      </c>
      <c r="D435" s="240" t="s">
        <v>268</v>
      </c>
      <c r="E435" s="241" t="s">
        <v>730</v>
      </c>
      <c r="F435" s="241" t="s">
        <v>184</v>
      </c>
      <c r="G435" s="242" t="s">
        <v>785</v>
      </c>
      <c r="H435" s="247">
        <v>1991538</v>
      </c>
      <c r="I435" s="248" t="s">
        <v>791</v>
      </c>
      <c r="J435" s="249" t="s">
        <v>554</v>
      </c>
      <c r="T435" s="246"/>
      <c r="U435" s="246"/>
      <c r="V435" s="246"/>
      <c r="W435" s="246"/>
    </row>
    <row r="436" spans="1:23" ht="17.649999999999999" customHeight="1" x14ac:dyDescent="0.25">
      <c r="A436" s="239">
        <v>19</v>
      </c>
      <c r="B436" s="240" t="s">
        <v>815</v>
      </c>
      <c r="C436" s="240" t="s">
        <v>218</v>
      </c>
      <c r="D436" s="240" t="s">
        <v>268</v>
      </c>
      <c r="E436" s="241" t="s">
        <v>730</v>
      </c>
      <c r="F436" s="241" t="s">
        <v>184</v>
      </c>
      <c r="G436" s="242" t="s">
        <v>785</v>
      </c>
      <c r="H436" s="247">
        <v>1472480</v>
      </c>
      <c r="I436" s="248" t="s">
        <v>791</v>
      </c>
      <c r="J436" s="249" t="s">
        <v>554</v>
      </c>
      <c r="T436" s="246"/>
      <c r="U436" s="246"/>
      <c r="V436" s="246"/>
      <c r="W436" s="246"/>
    </row>
    <row r="437" spans="1:23" ht="17.649999999999999" customHeight="1" x14ac:dyDescent="0.25">
      <c r="A437" s="239">
        <v>20</v>
      </c>
      <c r="B437" s="240" t="s">
        <v>816</v>
      </c>
      <c r="C437" s="240" t="s">
        <v>218</v>
      </c>
      <c r="D437" s="240" t="s">
        <v>268</v>
      </c>
      <c r="E437" s="241" t="s">
        <v>730</v>
      </c>
      <c r="F437" s="241" t="s">
        <v>184</v>
      </c>
      <c r="G437" s="242" t="s">
        <v>785</v>
      </c>
      <c r="H437" s="247">
        <v>1999800</v>
      </c>
      <c r="I437" s="248" t="s">
        <v>195</v>
      </c>
      <c r="J437" s="249" t="s">
        <v>731</v>
      </c>
      <c r="T437" s="246"/>
      <c r="U437" s="246"/>
      <c r="V437" s="246"/>
      <c r="W437" s="246"/>
    </row>
    <row r="438" spans="1:23" ht="17.649999999999999" customHeight="1" x14ac:dyDescent="0.25">
      <c r="A438" s="239">
        <v>21</v>
      </c>
      <c r="B438" s="240" t="s">
        <v>817</v>
      </c>
      <c r="C438" s="240" t="s">
        <v>218</v>
      </c>
      <c r="D438" s="240" t="s">
        <v>268</v>
      </c>
      <c r="E438" s="241" t="s">
        <v>730</v>
      </c>
      <c r="F438" s="241" t="s">
        <v>184</v>
      </c>
      <c r="G438" s="242" t="s">
        <v>785</v>
      </c>
      <c r="H438" s="247">
        <v>1997840</v>
      </c>
      <c r="I438" s="248" t="s">
        <v>195</v>
      </c>
      <c r="J438" s="249" t="s">
        <v>796</v>
      </c>
      <c r="T438" s="246"/>
      <c r="U438" s="246"/>
      <c r="V438" s="246"/>
      <c r="W438" s="246"/>
    </row>
    <row r="439" spans="1:23" ht="17.649999999999999" customHeight="1" x14ac:dyDescent="0.25">
      <c r="A439" s="239">
        <v>22</v>
      </c>
      <c r="B439" s="240" t="s">
        <v>818</v>
      </c>
      <c r="C439" s="240" t="s">
        <v>218</v>
      </c>
      <c r="D439" s="240" t="s">
        <v>268</v>
      </c>
      <c r="E439" s="241" t="s">
        <v>794</v>
      </c>
      <c r="F439" s="241" t="s">
        <v>184</v>
      </c>
      <c r="G439" s="242" t="s">
        <v>785</v>
      </c>
      <c r="H439" s="247">
        <v>1755999</v>
      </c>
      <c r="I439" s="248" t="s">
        <v>195</v>
      </c>
      <c r="J439" s="249" t="s">
        <v>796</v>
      </c>
      <c r="T439" s="246"/>
      <c r="U439" s="246"/>
      <c r="V439" s="246"/>
      <c r="W439" s="246"/>
    </row>
    <row r="440" spans="1:23" ht="17.649999999999999" customHeight="1" x14ac:dyDescent="0.25">
      <c r="A440" s="239">
        <v>23</v>
      </c>
      <c r="B440" s="240" t="s">
        <v>819</v>
      </c>
      <c r="C440" s="240" t="s">
        <v>218</v>
      </c>
      <c r="D440" s="240" t="s">
        <v>268</v>
      </c>
      <c r="E440" s="241" t="s">
        <v>794</v>
      </c>
      <c r="F440" s="241" t="s">
        <v>184</v>
      </c>
      <c r="G440" s="242" t="s">
        <v>785</v>
      </c>
      <c r="H440" s="247">
        <v>2000000</v>
      </c>
      <c r="I440" s="248" t="s">
        <v>195</v>
      </c>
      <c r="J440" s="249" t="s">
        <v>820</v>
      </c>
      <c r="T440" s="246"/>
      <c r="U440" s="246"/>
      <c r="V440" s="246"/>
      <c r="W440" s="246"/>
    </row>
    <row r="441" spans="1:23" ht="17.649999999999999" customHeight="1" x14ac:dyDescent="0.25">
      <c r="A441" s="239">
        <v>24</v>
      </c>
      <c r="B441" s="240" t="s">
        <v>821</v>
      </c>
      <c r="C441" s="240" t="s">
        <v>218</v>
      </c>
      <c r="D441" s="240" t="s">
        <v>268</v>
      </c>
      <c r="E441" s="241" t="s">
        <v>794</v>
      </c>
      <c r="F441" s="241" t="s">
        <v>741</v>
      </c>
      <c r="G441" s="242" t="s">
        <v>785</v>
      </c>
      <c r="H441" s="247">
        <v>1999800</v>
      </c>
      <c r="I441" s="248" t="s">
        <v>795</v>
      </c>
      <c r="J441" s="249" t="s">
        <v>731</v>
      </c>
      <c r="T441" s="246"/>
      <c r="U441" s="246"/>
      <c r="V441" s="246"/>
      <c r="W441" s="246"/>
    </row>
    <row r="442" spans="1:23" ht="17.649999999999999" customHeight="1" x14ac:dyDescent="0.25">
      <c r="A442" s="239">
        <v>25</v>
      </c>
      <c r="B442" s="240" t="s">
        <v>822</v>
      </c>
      <c r="C442" s="240" t="s">
        <v>218</v>
      </c>
      <c r="D442" s="240" t="s">
        <v>268</v>
      </c>
      <c r="E442" s="241" t="s">
        <v>794</v>
      </c>
      <c r="F442" s="241" t="s">
        <v>741</v>
      </c>
      <c r="G442" s="242" t="s">
        <v>785</v>
      </c>
      <c r="H442" s="247">
        <v>1624785</v>
      </c>
      <c r="I442" s="248" t="s">
        <v>195</v>
      </c>
      <c r="J442" s="249" t="s">
        <v>618</v>
      </c>
      <c r="T442" s="246"/>
      <c r="U442" s="246"/>
      <c r="V442" s="246"/>
      <c r="W442" s="246"/>
    </row>
    <row r="443" spans="1:23" ht="17.649999999999999" customHeight="1" x14ac:dyDescent="0.25">
      <c r="A443" s="239">
        <v>26</v>
      </c>
      <c r="B443" s="240" t="s">
        <v>823</v>
      </c>
      <c r="C443" s="240" t="s">
        <v>218</v>
      </c>
      <c r="D443" s="240" t="s">
        <v>268</v>
      </c>
      <c r="E443" s="241" t="s">
        <v>794</v>
      </c>
      <c r="F443" s="241" t="s">
        <v>184</v>
      </c>
      <c r="G443" s="242" t="s">
        <v>785</v>
      </c>
      <c r="H443" s="247">
        <v>1985940</v>
      </c>
      <c r="I443" s="248" t="s">
        <v>795</v>
      </c>
      <c r="J443" s="249" t="s">
        <v>824</v>
      </c>
      <c r="T443" s="246"/>
      <c r="U443" s="246"/>
      <c r="V443" s="246"/>
      <c r="W443" s="246"/>
    </row>
    <row r="444" spans="1:23" ht="17.649999999999999" customHeight="1" x14ac:dyDescent="0.25">
      <c r="A444" s="239">
        <v>27</v>
      </c>
      <c r="B444" s="240" t="s">
        <v>825</v>
      </c>
      <c r="C444" s="240" t="s">
        <v>218</v>
      </c>
      <c r="D444" s="240" t="s">
        <v>268</v>
      </c>
      <c r="E444" s="241" t="s">
        <v>794</v>
      </c>
      <c r="F444" s="241" t="s">
        <v>254</v>
      </c>
      <c r="G444" s="242" t="s">
        <v>785</v>
      </c>
      <c r="H444" s="247">
        <v>1963941</v>
      </c>
      <c r="I444" s="248" t="s">
        <v>795</v>
      </c>
      <c r="J444" s="249"/>
      <c r="T444" s="246"/>
      <c r="U444" s="246"/>
      <c r="V444" s="246"/>
      <c r="W444" s="246"/>
    </row>
    <row r="445" spans="1:23" ht="17.649999999999999" customHeight="1" x14ac:dyDescent="0.25">
      <c r="A445" s="239">
        <v>28</v>
      </c>
      <c r="B445" s="240" t="s">
        <v>826</v>
      </c>
      <c r="C445" s="240" t="s">
        <v>218</v>
      </c>
      <c r="D445" s="240" t="s">
        <v>268</v>
      </c>
      <c r="E445" s="241" t="s">
        <v>306</v>
      </c>
      <c r="F445" s="241" t="s">
        <v>190</v>
      </c>
      <c r="G445" s="242" t="s">
        <v>785</v>
      </c>
      <c r="H445" s="247">
        <v>5000000</v>
      </c>
      <c r="I445" s="248" t="s">
        <v>791</v>
      </c>
      <c r="J445" s="249" t="s">
        <v>827</v>
      </c>
      <c r="T445" s="246"/>
      <c r="U445" s="246"/>
      <c r="V445" s="246"/>
      <c r="W445" s="246"/>
    </row>
    <row r="446" spans="1:23" ht="17.649999999999999" customHeight="1" x14ac:dyDescent="0.25">
      <c r="A446" s="239">
        <v>29</v>
      </c>
      <c r="B446" s="240" t="s">
        <v>828</v>
      </c>
      <c r="C446" s="240" t="s">
        <v>218</v>
      </c>
      <c r="D446" s="240" t="s">
        <v>268</v>
      </c>
      <c r="E446" s="241" t="s">
        <v>794</v>
      </c>
      <c r="F446" s="241" t="s">
        <v>741</v>
      </c>
      <c r="G446" s="242" t="s">
        <v>785</v>
      </c>
      <c r="H446" s="247">
        <v>1656688</v>
      </c>
      <c r="I446" s="248" t="s">
        <v>795</v>
      </c>
      <c r="J446" s="249" t="s">
        <v>829</v>
      </c>
      <c r="T446" s="246"/>
      <c r="U446" s="246"/>
      <c r="V446" s="246"/>
      <c r="W446" s="246"/>
    </row>
    <row r="447" spans="1:23" ht="17.649999999999999" customHeight="1" x14ac:dyDescent="0.25">
      <c r="A447" s="239">
        <v>30</v>
      </c>
      <c r="B447" s="240" t="s">
        <v>830</v>
      </c>
      <c r="C447" s="240" t="s">
        <v>218</v>
      </c>
      <c r="D447" s="240" t="s">
        <v>268</v>
      </c>
      <c r="E447" s="241" t="s">
        <v>306</v>
      </c>
      <c r="F447" s="241" t="s">
        <v>184</v>
      </c>
      <c r="G447" s="242" t="s">
        <v>785</v>
      </c>
      <c r="H447" s="247">
        <v>2476214</v>
      </c>
      <c r="I447" s="248" t="s">
        <v>195</v>
      </c>
      <c r="J447" s="249" t="s">
        <v>829</v>
      </c>
      <c r="T447" s="246"/>
      <c r="U447" s="246"/>
      <c r="V447" s="246"/>
      <c r="W447" s="246"/>
    </row>
    <row r="448" spans="1:23" ht="17.649999999999999" customHeight="1" x14ac:dyDescent="0.25">
      <c r="A448" s="239">
        <v>31</v>
      </c>
      <c r="B448" s="240" t="s">
        <v>831</v>
      </c>
      <c r="C448" s="240" t="s">
        <v>218</v>
      </c>
      <c r="D448" s="240" t="s">
        <v>268</v>
      </c>
      <c r="E448" s="241" t="s">
        <v>794</v>
      </c>
      <c r="F448" s="241" t="s">
        <v>741</v>
      </c>
      <c r="G448" s="242" t="s">
        <v>785</v>
      </c>
      <c r="H448" s="247">
        <v>1242059</v>
      </c>
      <c r="I448" s="248" t="s">
        <v>195</v>
      </c>
      <c r="J448" s="249" t="s">
        <v>829</v>
      </c>
      <c r="T448" s="246"/>
      <c r="U448" s="246"/>
      <c r="V448" s="246"/>
      <c r="W448" s="246"/>
    </row>
    <row r="449" spans="1:23" ht="17.649999999999999" customHeight="1" x14ac:dyDescent="0.25">
      <c r="A449" s="239">
        <v>32</v>
      </c>
      <c r="B449" s="240" t="s">
        <v>832</v>
      </c>
      <c r="C449" s="240" t="s">
        <v>218</v>
      </c>
      <c r="D449" s="240" t="s">
        <v>268</v>
      </c>
      <c r="E449" s="241" t="s">
        <v>183</v>
      </c>
      <c r="F449" s="241" t="s">
        <v>184</v>
      </c>
      <c r="G449" s="242" t="s">
        <v>785</v>
      </c>
      <c r="H449" s="247">
        <v>1952641</v>
      </c>
      <c r="I449" s="248" t="s">
        <v>195</v>
      </c>
      <c r="J449" s="249" t="s">
        <v>833</v>
      </c>
      <c r="T449" s="246"/>
      <c r="U449" s="246"/>
      <c r="V449" s="246"/>
      <c r="W449" s="246"/>
    </row>
    <row r="450" spans="1:23" ht="17.649999999999999" customHeight="1" x14ac:dyDescent="0.25">
      <c r="A450" s="239">
        <v>33</v>
      </c>
      <c r="B450" s="240" t="s">
        <v>834</v>
      </c>
      <c r="C450" s="240" t="s">
        <v>218</v>
      </c>
      <c r="D450" s="240" t="s">
        <v>268</v>
      </c>
      <c r="E450" s="241" t="s">
        <v>183</v>
      </c>
      <c r="F450" s="241" t="s">
        <v>184</v>
      </c>
      <c r="G450" s="242" t="s">
        <v>785</v>
      </c>
      <c r="H450" s="247">
        <v>1955853</v>
      </c>
      <c r="I450" s="248" t="s">
        <v>195</v>
      </c>
      <c r="J450" s="249" t="s">
        <v>835</v>
      </c>
      <c r="T450" s="246"/>
      <c r="U450" s="246"/>
      <c r="V450" s="246"/>
      <c r="W450" s="246"/>
    </row>
    <row r="451" spans="1:23" ht="17.649999999999999" customHeight="1" x14ac:dyDescent="0.25">
      <c r="A451" s="239">
        <v>34</v>
      </c>
      <c r="B451" s="240" t="s">
        <v>836</v>
      </c>
      <c r="C451" s="240" t="s">
        <v>218</v>
      </c>
      <c r="D451" s="240" t="s">
        <v>268</v>
      </c>
      <c r="E451" s="241" t="s">
        <v>183</v>
      </c>
      <c r="F451" s="241" t="s">
        <v>184</v>
      </c>
      <c r="G451" s="242" t="s">
        <v>785</v>
      </c>
      <c r="H451" s="247">
        <v>1255882</v>
      </c>
      <c r="I451" s="248" t="s">
        <v>191</v>
      </c>
      <c r="J451" s="249" t="s">
        <v>837</v>
      </c>
      <c r="T451" s="246"/>
      <c r="U451" s="246"/>
      <c r="V451" s="246"/>
      <c r="W451" s="246"/>
    </row>
    <row r="452" spans="1:23" ht="17.649999999999999" customHeight="1" x14ac:dyDescent="0.25">
      <c r="A452" s="239">
        <v>35</v>
      </c>
      <c r="B452" s="240" t="s">
        <v>838</v>
      </c>
      <c r="C452" s="240" t="s">
        <v>218</v>
      </c>
      <c r="D452" s="240" t="s">
        <v>268</v>
      </c>
      <c r="E452" s="241" t="s">
        <v>183</v>
      </c>
      <c r="F452" s="241" t="s">
        <v>184</v>
      </c>
      <c r="G452" s="242" t="s">
        <v>785</v>
      </c>
      <c r="H452" s="247">
        <v>1743861</v>
      </c>
      <c r="I452" s="248" t="s">
        <v>191</v>
      </c>
      <c r="J452" s="249" t="s">
        <v>839</v>
      </c>
      <c r="T452" s="246"/>
      <c r="U452" s="246"/>
      <c r="V452" s="246"/>
      <c r="W452" s="246"/>
    </row>
    <row r="453" spans="1:23" ht="17.649999999999999" customHeight="1" x14ac:dyDescent="0.25">
      <c r="A453" s="239">
        <v>36</v>
      </c>
      <c r="B453" s="240" t="s">
        <v>840</v>
      </c>
      <c r="C453" s="240" t="s">
        <v>218</v>
      </c>
      <c r="D453" s="240" t="s">
        <v>268</v>
      </c>
      <c r="E453" s="241" t="s">
        <v>183</v>
      </c>
      <c r="F453" s="241" t="s">
        <v>184</v>
      </c>
      <c r="G453" s="242" t="s">
        <v>785</v>
      </c>
      <c r="H453" s="247">
        <v>1933207</v>
      </c>
      <c r="I453" s="248" t="s">
        <v>195</v>
      </c>
      <c r="J453" s="249" t="s">
        <v>841</v>
      </c>
      <c r="T453" s="246"/>
      <c r="U453" s="246"/>
      <c r="V453" s="246"/>
      <c r="W453" s="246"/>
    </row>
    <row r="454" spans="1:23" ht="17.649999999999999" customHeight="1" x14ac:dyDescent="0.25">
      <c r="A454" s="239">
        <v>37</v>
      </c>
      <c r="B454" s="240" t="s">
        <v>842</v>
      </c>
      <c r="C454" s="240" t="s">
        <v>218</v>
      </c>
      <c r="D454" s="240" t="s">
        <v>268</v>
      </c>
      <c r="E454" s="241" t="s">
        <v>183</v>
      </c>
      <c r="F454" s="241" t="s">
        <v>184</v>
      </c>
      <c r="G454" s="242" t="s">
        <v>785</v>
      </c>
      <c r="H454" s="247">
        <v>1862776</v>
      </c>
      <c r="I454" s="248" t="s">
        <v>195</v>
      </c>
      <c r="J454" s="249" t="s">
        <v>835</v>
      </c>
      <c r="T454" s="246"/>
      <c r="U454" s="246"/>
      <c r="V454" s="246"/>
      <c r="W454" s="246"/>
    </row>
    <row r="455" spans="1:23" ht="17.649999999999999" customHeight="1" x14ac:dyDescent="0.25">
      <c r="A455" s="239">
        <v>38</v>
      </c>
      <c r="B455" s="240" t="s">
        <v>843</v>
      </c>
      <c r="C455" s="240" t="s">
        <v>218</v>
      </c>
      <c r="D455" s="240" t="s">
        <v>268</v>
      </c>
      <c r="E455" s="241" t="s">
        <v>183</v>
      </c>
      <c r="F455" s="241" t="s">
        <v>184</v>
      </c>
      <c r="G455" s="242" t="s">
        <v>785</v>
      </c>
      <c r="H455" s="247">
        <v>1597080</v>
      </c>
      <c r="I455" s="248" t="s">
        <v>191</v>
      </c>
      <c r="J455" s="249" t="s">
        <v>844</v>
      </c>
      <c r="T455" s="246"/>
      <c r="U455" s="246"/>
      <c r="V455" s="246"/>
      <c r="W455" s="246"/>
    </row>
    <row r="456" spans="1:23" ht="17.649999999999999" customHeight="1" x14ac:dyDescent="0.25">
      <c r="A456" s="239">
        <v>39</v>
      </c>
      <c r="B456" s="240" t="s">
        <v>845</v>
      </c>
      <c r="C456" s="240" t="s">
        <v>218</v>
      </c>
      <c r="D456" s="240" t="s">
        <v>268</v>
      </c>
      <c r="E456" s="241" t="s">
        <v>183</v>
      </c>
      <c r="F456" s="241" t="s">
        <v>184</v>
      </c>
      <c r="G456" s="242" t="s">
        <v>785</v>
      </c>
      <c r="H456" s="247">
        <v>1598925</v>
      </c>
      <c r="I456" s="248" t="s">
        <v>191</v>
      </c>
      <c r="J456" s="249" t="s">
        <v>846</v>
      </c>
      <c r="T456" s="246"/>
      <c r="U456" s="246"/>
      <c r="V456" s="246"/>
      <c r="W456" s="246"/>
    </row>
    <row r="457" spans="1:23" ht="17.649999999999999" customHeight="1" x14ac:dyDescent="0.25">
      <c r="A457" s="239">
        <v>40</v>
      </c>
      <c r="B457" s="240" t="s">
        <v>847</v>
      </c>
      <c r="C457" s="240" t="s">
        <v>218</v>
      </c>
      <c r="D457" s="240" t="s">
        <v>268</v>
      </c>
      <c r="E457" s="241" t="s">
        <v>183</v>
      </c>
      <c r="F457" s="241" t="s">
        <v>184</v>
      </c>
      <c r="G457" s="242" t="s">
        <v>785</v>
      </c>
      <c r="H457" s="247">
        <v>1621310</v>
      </c>
      <c r="I457" s="248" t="s">
        <v>191</v>
      </c>
      <c r="J457" s="249" t="s">
        <v>839</v>
      </c>
      <c r="T457" s="246"/>
      <c r="U457" s="246"/>
      <c r="V457" s="246"/>
      <c r="W457" s="246"/>
    </row>
    <row r="458" spans="1:23" ht="17.649999999999999" customHeight="1" x14ac:dyDescent="0.25">
      <c r="A458" s="239">
        <v>41</v>
      </c>
      <c r="B458" s="240" t="s">
        <v>848</v>
      </c>
      <c r="C458" s="240" t="s">
        <v>218</v>
      </c>
      <c r="D458" s="240" t="s">
        <v>268</v>
      </c>
      <c r="E458" s="241" t="s">
        <v>183</v>
      </c>
      <c r="F458" s="241" t="s">
        <v>184</v>
      </c>
      <c r="G458" s="242" t="s">
        <v>785</v>
      </c>
      <c r="H458" s="247">
        <v>1922183</v>
      </c>
      <c r="I458" s="248" t="s">
        <v>195</v>
      </c>
      <c r="J458" s="249" t="s">
        <v>849</v>
      </c>
      <c r="T458" s="246"/>
      <c r="U458" s="246"/>
      <c r="V458" s="246"/>
      <c r="W458" s="246"/>
    </row>
    <row r="459" spans="1:23" ht="17.649999999999999" customHeight="1" x14ac:dyDescent="0.25">
      <c r="A459" s="239">
        <v>42</v>
      </c>
      <c r="B459" s="240" t="s">
        <v>850</v>
      </c>
      <c r="C459" s="240" t="s">
        <v>218</v>
      </c>
      <c r="D459" s="240" t="s">
        <v>268</v>
      </c>
      <c r="E459" s="241" t="s">
        <v>183</v>
      </c>
      <c r="F459" s="241" t="s">
        <v>184</v>
      </c>
      <c r="G459" s="242" t="s">
        <v>785</v>
      </c>
      <c r="H459" s="247">
        <v>1983178</v>
      </c>
      <c r="I459" s="248" t="s">
        <v>191</v>
      </c>
      <c r="J459" s="249" t="s">
        <v>851</v>
      </c>
      <c r="T459" s="246"/>
      <c r="U459" s="246"/>
      <c r="V459" s="246"/>
      <c r="W459" s="246"/>
    </row>
    <row r="460" spans="1:23" ht="17.649999999999999" customHeight="1" x14ac:dyDescent="0.25">
      <c r="A460" s="239">
        <v>43</v>
      </c>
      <c r="B460" s="240" t="s">
        <v>852</v>
      </c>
      <c r="C460" s="240" t="s">
        <v>218</v>
      </c>
      <c r="D460" s="240" t="s">
        <v>268</v>
      </c>
      <c r="E460" s="241" t="s">
        <v>183</v>
      </c>
      <c r="F460" s="241" t="s">
        <v>184</v>
      </c>
      <c r="G460" s="242" t="s">
        <v>785</v>
      </c>
      <c r="H460" s="247">
        <v>1413653</v>
      </c>
      <c r="I460" s="248" t="s">
        <v>195</v>
      </c>
      <c r="J460" s="249" t="s">
        <v>835</v>
      </c>
      <c r="T460" s="246"/>
      <c r="U460" s="246"/>
      <c r="V460" s="246"/>
      <c r="W460" s="246"/>
    </row>
    <row r="461" spans="1:23" ht="17.649999999999999" customHeight="1" x14ac:dyDescent="0.25">
      <c r="A461" s="239">
        <v>44</v>
      </c>
      <c r="B461" s="240" t="s">
        <v>853</v>
      </c>
      <c r="C461" s="240" t="s">
        <v>218</v>
      </c>
      <c r="D461" s="240" t="s">
        <v>268</v>
      </c>
      <c r="E461" s="241" t="s">
        <v>183</v>
      </c>
      <c r="F461" s="241" t="s">
        <v>184</v>
      </c>
      <c r="G461" s="242" t="s">
        <v>785</v>
      </c>
      <c r="H461" s="247">
        <v>1327821</v>
      </c>
      <c r="I461" s="248" t="s">
        <v>195</v>
      </c>
      <c r="J461" s="249" t="s">
        <v>835</v>
      </c>
      <c r="T461" s="246"/>
      <c r="U461" s="246"/>
      <c r="V461" s="246"/>
      <c r="W461" s="246"/>
    </row>
    <row r="462" spans="1:23" ht="17.649999999999999" customHeight="1" x14ac:dyDescent="0.25">
      <c r="A462" s="239">
        <v>45</v>
      </c>
      <c r="B462" s="240" t="s">
        <v>854</v>
      </c>
      <c r="C462" s="240" t="s">
        <v>218</v>
      </c>
      <c r="D462" s="240" t="s">
        <v>268</v>
      </c>
      <c r="E462" s="241" t="s">
        <v>306</v>
      </c>
      <c r="F462" s="241" t="s">
        <v>718</v>
      </c>
      <c r="G462" s="242" t="s">
        <v>785</v>
      </c>
      <c r="H462" s="247">
        <v>3058243</v>
      </c>
      <c r="I462" s="248" t="s">
        <v>191</v>
      </c>
      <c r="J462" s="249" t="s">
        <v>554</v>
      </c>
      <c r="T462" s="246"/>
      <c r="U462" s="246"/>
      <c r="V462" s="246"/>
      <c r="W462" s="246"/>
    </row>
    <row r="463" spans="1:23" ht="17.649999999999999" customHeight="1" x14ac:dyDescent="0.25">
      <c r="A463" s="239">
        <v>46</v>
      </c>
      <c r="B463" s="240" t="s">
        <v>855</v>
      </c>
      <c r="C463" s="240" t="s">
        <v>218</v>
      </c>
      <c r="D463" s="240" t="s">
        <v>268</v>
      </c>
      <c r="E463" s="241" t="s">
        <v>306</v>
      </c>
      <c r="F463" s="241" t="s">
        <v>184</v>
      </c>
      <c r="G463" s="242" t="s">
        <v>785</v>
      </c>
      <c r="H463" s="247">
        <v>3058248</v>
      </c>
      <c r="I463" s="248" t="s">
        <v>191</v>
      </c>
      <c r="J463" s="249" t="s">
        <v>554</v>
      </c>
      <c r="M463" s="31" t="s">
        <v>856</v>
      </c>
      <c r="T463" s="246"/>
      <c r="U463" s="246">
        <v>1</v>
      </c>
      <c r="V463" s="246"/>
      <c r="W463" s="246">
        <v>1</v>
      </c>
    </row>
    <row r="464" spans="1:23" ht="17.649999999999999" customHeight="1" x14ac:dyDescent="0.25">
      <c r="A464" s="239">
        <v>47</v>
      </c>
      <c r="B464" s="240" t="s">
        <v>857</v>
      </c>
      <c r="C464" s="240" t="s">
        <v>218</v>
      </c>
      <c r="D464" s="240" t="s">
        <v>268</v>
      </c>
      <c r="E464" s="241" t="s">
        <v>183</v>
      </c>
      <c r="F464" s="241" t="s">
        <v>741</v>
      </c>
      <c r="G464" s="242" t="s">
        <v>785</v>
      </c>
      <c r="H464" s="247">
        <v>1850003</v>
      </c>
      <c r="I464" s="248" t="s">
        <v>195</v>
      </c>
      <c r="J464" s="249" t="s">
        <v>858</v>
      </c>
      <c r="M464" s="31" t="s">
        <v>856</v>
      </c>
      <c r="T464" s="246"/>
      <c r="U464" s="246"/>
      <c r="V464" s="246">
        <v>1</v>
      </c>
      <c r="W464" s="246">
        <v>1</v>
      </c>
    </row>
    <row r="465" spans="1:24" ht="17.649999999999999" customHeight="1" x14ac:dyDescent="0.25">
      <c r="A465" s="239">
        <v>48</v>
      </c>
      <c r="B465" s="240" t="s">
        <v>859</v>
      </c>
      <c r="C465" s="240" t="s">
        <v>218</v>
      </c>
      <c r="D465" s="240" t="s">
        <v>268</v>
      </c>
      <c r="E465" s="241" t="s">
        <v>183</v>
      </c>
      <c r="F465" s="241" t="s">
        <v>184</v>
      </c>
      <c r="G465" s="242" t="s">
        <v>785</v>
      </c>
      <c r="H465" s="247">
        <v>1999800</v>
      </c>
      <c r="I465" s="248" t="s">
        <v>795</v>
      </c>
      <c r="J465" s="249" t="s">
        <v>860</v>
      </c>
      <c r="M465" s="31" t="s">
        <v>856</v>
      </c>
      <c r="T465" s="246"/>
      <c r="U465" s="246">
        <v>1</v>
      </c>
      <c r="V465" s="246"/>
      <c r="W465" s="246">
        <v>1</v>
      </c>
    </row>
    <row r="466" spans="1:24" ht="17.649999999999999" customHeight="1" x14ac:dyDescent="0.25">
      <c r="A466" s="239">
        <v>49</v>
      </c>
      <c r="B466" s="240" t="s">
        <v>861</v>
      </c>
      <c r="C466" s="240" t="s">
        <v>218</v>
      </c>
      <c r="D466" s="240" t="s">
        <v>182</v>
      </c>
      <c r="E466" s="241" t="s">
        <v>183</v>
      </c>
      <c r="F466" s="241" t="s">
        <v>184</v>
      </c>
      <c r="G466" s="242" t="s">
        <v>785</v>
      </c>
      <c r="H466" s="247">
        <v>2000000</v>
      </c>
      <c r="I466" s="248" t="s">
        <v>227</v>
      </c>
      <c r="J466" s="249" t="s">
        <v>397</v>
      </c>
      <c r="M466" s="31" t="s">
        <v>856</v>
      </c>
      <c r="R466" s="31" t="s">
        <v>862</v>
      </c>
      <c r="T466" s="246"/>
      <c r="U466" s="246">
        <v>1</v>
      </c>
      <c r="V466" s="246"/>
      <c r="W466" s="246"/>
      <c r="X466" s="31">
        <v>1</v>
      </c>
    </row>
    <row r="467" spans="1:24" ht="17.649999999999999" customHeight="1" x14ac:dyDescent="0.25">
      <c r="A467" s="239">
        <v>50</v>
      </c>
      <c r="B467" s="240" t="s">
        <v>863</v>
      </c>
      <c r="C467" s="240" t="s">
        <v>218</v>
      </c>
      <c r="D467" s="240" t="s">
        <v>182</v>
      </c>
      <c r="E467" s="241" t="s">
        <v>183</v>
      </c>
      <c r="F467" s="241" t="s">
        <v>254</v>
      </c>
      <c r="G467" s="242" t="s">
        <v>785</v>
      </c>
      <c r="H467" s="247">
        <v>2000000</v>
      </c>
      <c r="I467" s="248" t="s">
        <v>227</v>
      </c>
      <c r="J467" s="249" t="s">
        <v>864</v>
      </c>
      <c r="M467" s="31" t="s">
        <v>856</v>
      </c>
      <c r="T467" s="246"/>
      <c r="U467" s="246">
        <v>1</v>
      </c>
      <c r="V467" s="246"/>
      <c r="W467" s="246"/>
      <c r="X467" s="31">
        <v>1</v>
      </c>
    </row>
    <row r="468" spans="1:24" ht="17.649999999999999" customHeight="1" x14ac:dyDescent="0.25">
      <c r="A468" s="239">
        <v>51</v>
      </c>
      <c r="B468" s="240" t="s">
        <v>865</v>
      </c>
      <c r="C468" s="240" t="s">
        <v>218</v>
      </c>
      <c r="D468" s="240" t="s">
        <v>182</v>
      </c>
      <c r="E468" s="241" t="s">
        <v>309</v>
      </c>
      <c r="F468" s="241" t="s">
        <v>718</v>
      </c>
      <c r="G468" s="242" t="s">
        <v>785</v>
      </c>
      <c r="H468" s="247">
        <v>1950000</v>
      </c>
      <c r="I468" s="248" t="s">
        <v>227</v>
      </c>
      <c r="J468" s="249" t="s">
        <v>866</v>
      </c>
      <c r="K468" s="31">
        <v>1393903</v>
      </c>
      <c r="M468" s="31" t="s">
        <v>856</v>
      </c>
      <c r="T468" s="246"/>
      <c r="U468" s="246"/>
      <c r="V468" s="246">
        <v>1</v>
      </c>
      <c r="W468" s="246">
        <v>1</v>
      </c>
    </row>
    <row r="469" spans="1:24" ht="17.649999999999999" customHeight="1" x14ac:dyDescent="0.25">
      <c r="A469" s="239">
        <v>52</v>
      </c>
      <c r="B469" s="240" t="s">
        <v>867</v>
      </c>
      <c r="C469" s="240" t="s">
        <v>218</v>
      </c>
      <c r="D469" s="240" t="s">
        <v>182</v>
      </c>
      <c r="E469" s="241" t="s">
        <v>309</v>
      </c>
      <c r="F469" s="241" t="s">
        <v>868</v>
      </c>
      <c r="G469" s="242" t="s">
        <v>785</v>
      </c>
      <c r="H469" s="247">
        <v>1306533</v>
      </c>
      <c r="I469" s="248" t="s">
        <v>224</v>
      </c>
      <c r="J469" s="249" t="s">
        <v>869</v>
      </c>
      <c r="M469" s="31" t="s">
        <v>856</v>
      </c>
      <c r="T469" s="246"/>
      <c r="U469" s="246">
        <v>1</v>
      </c>
      <c r="V469" s="246"/>
      <c r="W469" s="246">
        <v>1</v>
      </c>
    </row>
    <row r="470" spans="1:24" ht="17.649999999999999" customHeight="1" x14ac:dyDescent="0.25">
      <c r="A470" s="239">
        <v>53</v>
      </c>
      <c r="B470" s="240" t="s">
        <v>870</v>
      </c>
      <c r="C470" s="240" t="s">
        <v>218</v>
      </c>
      <c r="D470" s="240" t="s">
        <v>182</v>
      </c>
      <c r="E470" s="241" t="s">
        <v>309</v>
      </c>
      <c r="F470" s="241" t="s">
        <v>718</v>
      </c>
      <c r="G470" s="242" t="s">
        <v>785</v>
      </c>
      <c r="H470" s="247">
        <v>1050566</v>
      </c>
      <c r="I470" s="248" t="s">
        <v>224</v>
      </c>
      <c r="J470" s="249"/>
      <c r="M470" s="31" t="s">
        <v>856</v>
      </c>
      <c r="T470" s="246"/>
      <c r="U470" s="246"/>
      <c r="V470" s="246">
        <v>1</v>
      </c>
      <c r="W470" s="246">
        <v>1</v>
      </c>
    </row>
    <row r="471" spans="1:24" ht="17.649999999999999" customHeight="1" x14ac:dyDescent="0.25">
      <c r="A471" s="239">
        <v>54</v>
      </c>
      <c r="B471" s="240" t="s">
        <v>871</v>
      </c>
      <c r="C471" s="240" t="s">
        <v>218</v>
      </c>
      <c r="D471" s="240" t="s">
        <v>182</v>
      </c>
      <c r="E471" s="241" t="s">
        <v>309</v>
      </c>
      <c r="F471" s="241" t="s">
        <v>184</v>
      </c>
      <c r="G471" s="242" t="s">
        <v>785</v>
      </c>
      <c r="H471" s="247">
        <v>1393903</v>
      </c>
      <c r="I471" s="248" t="s">
        <v>224</v>
      </c>
      <c r="J471" s="249" t="s">
        <v>869</v>
      </c>
      <c r="T471" s="246"/>
      <c r="U471" s="246"/>
      <c r="V471" s="246"/>
      <c r="W471" s="246"/>
    </row>
    <row r="472" spans="1:24" ht="17.649999999999999" customHeight="1" x14ac:dyDescent="0.25">
      <c r="A472" s="239">
        <v>55</v>
      </c>
      <c r="B472" s="240" t="s">
        <v>872</v>
      </c>
      <c r="C472" s="240" t="s">
        <v>218</v>
      </c>
      <c r="D472" s="240" t="s">
        <v>182</v>
      </c>
      <c r="E472" s="241" t="s">
        <v>309</v>
      </c>
      <c r="F472" s="241" t="s">
        <v>254</v>
      </c>
      <c r="G472" s="242" t="s">
        <v>785</v>
      </c>
      <c r="H472" s="247">
        <v>2000000</v>
      </c>
      <c r="I472" s="248" t="s">
        <v>227</v>
      </c>
      <c r="J472" s="249"/>
      <c r="T472" s="246"/>
      <c r="U472" s="246"/>
      <c r="V472" s="246"/>
      <c r="W472" s="246"/>
    </row>
    <row r="473" spans="1:24" ht="17.649999999999999" customHeight="1" x14ac:dyDescent="0.25">
      <c r="A473" s="239">
        <v>56</v>
      </c>
      <c r="B473" s="240" t="s">
        <v>873</v>
      </c>
      <c r="C473" s="240" t="s">
        <v>218</v>
      </c>
      <c r="D473" s="240" t="s">
        <v>182</v>
      </c>
      <c r="E473" s="241" t="s">
        <v>303</v>
      </c>
      <c r="F473" s="241" t="s">
        <v>184</v>
      </c>
      <c r="G473" s="242" t="s">
        <v>785</v>
      </c>
      <c r="H473" s="250">
        <v>2000000</v>
      </c>
      <c r="I473" s="248"/>
      <c r="J473" s="249"/>
      <c r="T473" s="246"/>
      <c r="U473" s="246"/>
      <c r="V473" s="246"/>
      <c r="W473" s="246"/>
    </row>
    <row r="474" spans="1:24" ht="17.649999999999999" customHeight="1" x14ac:dyDescent="0.25">
      <c r="A474" s="239">
        <v>57</v>
      </c>
      <c r="B474" s="240" t="s">
        <v>874</v>
      </c>
      <c r="C474" s="240" t="s">
        <v>218</v>
      </c>
      <c r="D474" s="240" t="s">
        <v>182</v>
      </c>
      <c r="E474" s="241" t="s">
        <v>183</v>
      </c>
      <c r="F474" s="241" t="s">
        <v>184</v>
      </c>
      <c r="G474" s="242" t="s">
        <v>785</v>
      </c>
      <c r="H474" s="247">
        <v>2000000</v>
      </c>
      <c r="I474" s="248" t="s">
        <v>191</v>
      </c>
      <c r="J474" s="249" t="s">
        <v>397</v>
      </c>
      <c r="T474" s="246"/>
      <c r="U474" s="246"/>
      <c r="V474" s="246"/>
      <c r="W474" s="246"/>
    </row>
    <row r="475" spans="1:24" ht="17.649999999999999" customHeight="1" x14ac:dyDescent="0.25">
      <c r="A475" s="239">
        <v>58</v>
      </c>
      <c r="B475" s="240" t="s">
        <v>875</v>
      </c>
      <c r="C475" s="240" t="s">
        <v>218</v>
      </c>
      <c r="D475" s="240" t="s">
        <v>182</v>
      </c>
      <c r="E475" s="241" t="s">
        <v>309</v>
      </c>
      <c r="F475" s="241" t="s">
        <v>254</v>
      </c>
      <c r="G475" s="242" t="s">
        <v>785</v>
      </c>
      <c r="H475" s="247">
        <v>1146935</v>
      </c>
      <c r="I475" s="248" t="s">
        <v>227</v>
      </c>
      <c r="J475" s="249" t="s">
        <v>876</v>
      </c>
      <c r="T475" s="246"/>
      <c r="U475" s="246"/>
      <c r="V475" s="246"/>
      <c r="W475" s="246"/>
    </row>
    <row r="476" spans="1:24" ht="17.649999999999999" customHeight="1" x14ac:dyDescent="0.25">
      <c r="A476" s="239">
        <v>59</v>
      </c>
      <c r="B476" s="240" t="s">
        <v>877</v>
      </c>
      <c r="C476" s="240" t="s">
        <v>218</v>
      </c>
      <c r="D476" s="240" t="s">
        <v>182</v>
      </c>
      <c r="E476" s="241" t="s">
        <v>309</v>
      </c>
      <c r="F476" s="241" t="s">
        <v>878</v>
      </c>
      <c r="G476" s="242" t="s">
        <v>785</v>
      </c>
      <c r="H476" s="247">
        <v>1744631</v>
      </c>
      <c r="I476" s="248" t="s">
        <v>224</v>
      </c>
      <c r="J476" s="249" t="s">
        <v>879</v>
      </c>
      <c r="T476" s="246"/>
      <c r="U476" s="246"/>
      <c r="V476" s="246"/>
      <c r="W476" s="246"/>
    </row>
    <row r="477" spans="1:24" ht="17.649999999999999" customHeight="1" x14ac:dyDescent="0.25">
      <c r="A477" s="239">
        <v>60</v>
      </c>
      <c r="B477" s="240" t="s">
        <v>880</v>
      </c>
      <c r="C477" s="240" t="s">
        <v>218</v>
      </c>
      <c r="D477" s="240" t="s">
        <v>194</v>
      </c>
      <c r="E477" s="241" t="s">
        <v>306</v>
      </c>
      <c r="F477" s="241" t="s">
        <v>741</v>
      </c>
      <c r="G477" s="242" t="s">
        <v>785</v>
      </c>
      <c r="H477" s="247">
        <v>2999826</v>
      </c>
      <c r="I477" s="248" t="s">
        <v>881</v>
      </c>
      <c r="J477" s="249" t="s">
        <v>882</v>
      </c>
      <c r="T477" s="246"/>
      <c r="U477" s="246"/>
      <c r="V477" s="246"/>
      <c r="W477" s="246"/>
    </row>
    <row r="478" spans="1:24" ht="17.649999999999999" customHeight="1" x14ac:dyDescent="0.25">
      <c r="A478" s="239">
        <v>61</v>
      </c>
      <c r="B478" s="240" t="s">
        <v>883</v>
      </c>
      <c r="C478" s="240" t="s">
        <v>218</v>
      </c>
      <c r="D478" s="240" t="s">
        <v>194</v>
      </c>
      <c r="E478" s="241" t="s">
        <v>306</v>
      </c>
      <c r="F478" s="241" t="s">
        <v>184</v>
      </c>
      <c r="G478" s="242" t="s">
        <v>785</v>
      </c>
      <c r="H478" s="247">
        <v>3017589</v>
      </c>
      <c r="I478" s="248" t="s">
        <v>220</v>
      </c>
      <c r="J478" s="249" t="s">
        <v>884</v>
      </c>
      <c r="T478" s="246"/>
      <c r="U478" s="246"/>
      <c r="V478" s="246"/>
      <c r="W478" s="246"/>
    </row>
    <row r="479" spans="1:24" ht="17.649999999999999" customHeight="1" x14ac:dyDescent="0.25">
      <c r="A479" s="239">
        <v>62</v>
      </c>
      <c r="B479" s="240" t="s">
        <v>885</v>
      </c>
      <c r="C479" s="240" t="s">
        <v>218</v>
      </c>
      <c r="D479" s="240" t="s">
        <v>194</v>
      </c>
      <c r="E479" s="241" t="s">
        <v>306</v>
      </c>
      <c r="F479" s="241" t="s">
        <v>184</v>
      </c>
      <c r="G479" s="242" t="s">
        <v>785</v>
      </c>
      <c r="H479" s="247">
        <v>2673789</v>
      </c>
      <c r="I479" s="248" t="s">
        <v>881</v>
      </c>
      <c r="J479" s="249" t="s">
        <v>886</v>
      </c>
      <c r="T479" s="246"/>
      <c r="U479" s="246"/>
      <c r="V479" s="246"/>
      <c r="W479" s="246"/>
    </row>
    <row r="480" spans="1:24" ht="17.649999999999999" customHeight="1" x14ac:dyDescent="0.25">
      <c r="A480" s="239">
        <v>63</v>
      </c>
      <c r="B480" s="240" t="s">
        <v>887</v>
      </c>
      <c r="C480" s="240" t="s">
        <v>218</v>
      </c>
      <c r="D480" s="240" t="s">
        <v>302</v>
      </c>
      <c r="E480" s="241" t="s">
        <v>309</v>
      </c>
      <c r="F480" s="241" t="s">
        <v>254</v>
      </c>
      <c r="G480" s="242" t="s">
        <v>785</v>
      </c>
      <c r="H480" s="247">
        <v>1999690</v>
      </c>
      <c r="I480" s="248" t="s">
        <v>888</v>
      </c>
      <c r="J480" s="249"/>
      <c r="T480" s="246"/>
      <c r="U480" s="246"/>
      <c r="V480" s="246"/>
      <c r="W480" s="246"/>
    </row>
    <row r="481" spans="1:23" ht="17.649999999999999" customHeight="1" x14ac:dyDescent="0.25">
      <c r="A481" s="239">
        <v>64</v>
      </c>
      <c r="B481" s="240" t="s">
        <v>889</v>
      </c>
      <c r="C481" s="240" t="s">
        <v>218</v>
      </c>
      <c r="D481" s="240" t="s">
        <v>302</v>
      </c>
      <c r="E481" s="241" t="s">
        <v>309</v>
      </c>
      <c r="F481" s="241" t="s">
        <v>254</v>
      </c>
      <c r="G481" s="242" t="s">
        <v>785</v>
      </c>
      <c r="H481" s="247">
        <v>1937673</v>
      </c>
      <c r="I481" s="248" t="s">
        <v>731</v>
      </c>
      <c r="J481" s="249"/>
      <c r="T481" s="246"/>
      <c r="U481" s="246"/>
      <c r="V481" s="246"/>
      <c r="W481" s="246"/>
    </row>
    <row r="482" spans="1:23" ht="17.649999999999999" customHeight="1" x14ac:dyDescent="0.25">
      <c r="A482" s="239">
        <v>65</v>
      </c>
      <c r="B482" s="240" t="s">
        <v>890</v>
      </c>
      <c r="C482" s="240" t="s">
        <v>218</v>
      </c>
      <c r="D482" s="240" t="s">
        <v>302</v>
      </c>
      <c r="E482" s="241" t="s">
        <v>309</v>
      </c>
      <c r="F482" s="241" t="s">
        <v>254</v>
      </c>
      <c r="G482" s="242" t="s">
        <v>785</v>
      </c>
      <c r="H482" s="247">
        <v>1932934.35</v>
      </c>
      <c r="I482" s="248" t="s">
        <v>891</v>
      </c>
      <c r="J482" s="249"/>
      <c r="T482" s="246"/>
      <c r="U482" s="246"/>
      <c r="V482" s="246"/>
      <c r="W482" s="246"/>
    </row>
    <row r="483" spans="1:23" ht="17.649999999999999" customHeight="1" x14ac:dyDescent="0.25">
      <c r="A483" s="239">
        <v>66</v>
      </c>
      <c r="B483" s="240" t="s">
        <v>892</v>
      </c>
      <c r="C483" s="240" t="s">
        <v>218</v>
      </c>
      <c r="D483" s="240" t="s">
        <v>302</v>
      </c>
      <c r="E483" s="241" t="s">
        <v>309</v>
      </c>
      <c r="F483" s="241" t="s">
        <v>254</v>
      </c>
      <c r="G483" s="242" t="s">
        <v>785</v>
      </c>
      <c r="H483" s="247">
        <v>1901705.15</v>
      </c>
      <c r="I483" s="248" t="s">
        <v>731</v>
      </c>
      <c r="J483" s="249"/>
      <c r="T483" s="246"/>
      <c r="U483" s="246"/>
      <c r="V483" s="246"/>
      <c r="W483" s="246"/>
    </row>
    <row r="484" spans="1:23" ht="17.649999999999999" customHeight="1" x14ac:dyDescent="0.25">
      <c r="A484" s="239">
        <v>67</v>
      </c>
      <c r="B484" s="240" t="s">
        <v>893</v>
      </c>
      <c r="C484" s="240" t="s">
        <v>218</v>
      </c>
      <c r="D484" s="240" t="s">
        <v>302</v>
      </c>
      <c r="E484" s="241" t="s">
        <v>309</v>
      </c>
      <c r="F484" s="241" t="s">
        <v>254</v>
      </c>
      <c r="G484" s="242" t="s">
        <v>785</v>
      </c>
      <c r="H484" s="247">
        <v>1986318.87</v>
      </c>
      <c r="I484" s="248" t="s">
        <v>888</v>
      </c>
      <c r="J484" s="249"/>
      <c r="T484" s="246"/>
      <c r="U484" s="246"/>
      <c r="V484" s="246"/>
      <c r="W484" s="246"/>
    </row>
    <row r="485" spans="1:23" ht="17.649999999999999" customHeight="1" x14ac:dyDescent="0.25">
      <c r="A485" s="239">
        <v>68</v>
      </c>
      <c r="B485" s="240" t="s">
        <v>894</v>
      </c>
      <c r="C485" s="240" t="s">
        <v>218</v>
      </c>
      <c r="D485" s="240" t="s">
        <v>302</v>
      </c>
      <c r="E485" s="241" t="s">
        <v>309</v>
      </c>
      <c r="F485" s="241" t="s">
        <v>254</v>
      </c>
      <c r="G485" s="242" t="s">
        <v>785</v>
      </c>
      <c r="H485" s="247">
        <v>2000000</v>
      </c>
      <c r="I485" s="248" t="s">
        <v>895</v>
      </c>
      <c r="J485" s="249"/>
      <c r="T485" s="246"/>
      <c r="U485" s="246"/>
      <c r="V485" s="246"/>
      <c r="W485" s="246"/>
    </row>
    <row r="486" spans="1:23" ht="17.649999999999999" customHeight="1" x14ac:dyDescent="0.25">
      <c r="A486" s="239">
        <v>69</v>
      </c>
      <c r="B486" s="240" t="s">
        <v>896</v>
      </c>
      <c r="C486" s="240" t="s">
        <v>218</v>
      </c>
      <c r="D486" s="240" t="s">
        <v>302</v>
      </c>
      <c r="E486" s="241" t="s">
        <v>309</v>
      </c>
      <c r="F486" s="241" t="s">
        <v>254</v>
      </c>
      <c r="G486" s="242" t="s">
        <v>785</v>
      </c>
      <c r="H486" s="247">
        <v>1926538.47</v>
      </c>
      <c r="I486" s="248" t="s">
        <v>888</v>
      </c>
      <c r="J486" s="249"/>
      <c r="T486" s="246"/>
      <c r="U486" s="246"/>
      <c r="V486" s="246"/>
      <c r="W486" s="246"/>
    </row>
    <row r="487" spans="1:23" ht="17.649999999999999" customHeight="1" x14ac:dyDescent="0.25">
      <c r="A487" s="239">
        <v>70</v>
      </c>
      <c r="B487" s="240" t="s">
        <v>897</v>
      </c>
      <c r="C487" s="240" t="s">
        <v>218</v>
      </c>
      <c r="D487" s="240" t="s">
        <v>302</v>
      </c>
      <c r="E487" s="241" t="s">
        <v>309</v>
      </c>
      <c r="F487" s="241" t="s">
        <v>254</v>
      </c>
      <c r="G487" s="242" t="s">
        <v>785</v>
      </c>
      <c r="H487" s="247">
        <v>1994954</v>
      </c>
      <c r="I487" s="248" t="s">
        <v>888</v>
      </c>
      <c r="J487" s="249"/>
      <c r="T487" s="246"/>
      <c r="U487" s="246"/>
      <c r="V487" s="246"/>
      <c r="W487" s="246"/>
    </row>
    <row r="488" spans="1:23" ht="17.649999999999999" customHeight="1" x14ac:dyDescent="0.25">
      <c r="A488" s="239">
        <v>71</v>
      </c>
      <c r="B488" s="240" t="s">
        <v>898</v>
      </c>
      <c r="C488" s="240" t="s">
        <v>218</v>
      </c>
      <c r="D488" s="240" t="s">
        <v>302</v>
      </c>
      <c r="E488" s="241" t="s">
        <v>309</v>
      </c>
      <c r="F488" s="241" t="s">
        <v>254</v>
      </c>
      <c r="G488" s="242" t="s">
        <v>785</v>
      </c>
      <c r="H488" s="247">
        <v>1999416</v>
      </c>
      <c r="I488" s="248" t="s">
        <v>895</v>
      </c>
      <c r="J488" s="249"/>
      <c r="T488" s="246"/>
      <c r="U488" s="246"/>
      <c r="V488" s="246"/>
      <c r="W488" s="246"/>
    </row>
    <row r="489" spans="1:23" ht="17.649999999999999" customHeight="1" x14ac:dyDescent="0.25">
      <c r="A489" s="239">
        <v>72</v>
      </c>
      <c r="B489" s="240" t="s">
        <v>899</v>
      </c>
      <c r="C489" s="240" t="s">
        <v>218</v>
      </c>
      <c r="D489" s="240" t="s">
        <v>302</v>
      </c>
      <c r="E489" s="241" t="s">
        <v>309</v>
      </c>
      <c r="F489" s="241" t="s">
        <v>254</v>
      </c>
      <c r="G489" s="242" t="s">
        <v>785</v>
      </c>
      <c r="H489" s="247">
        <v>1882077</v>
      </c>
      <c r="I489" s="248" t="s">
        <v>891</v>
      </c>
      <c r="J489" s="249"/>
      <c r="T489" s="246"/>
      <c r="U489" s="246"/>
      <c r="V489" s="246"/>
      <c r="W489" s="246"/>
    </row>
    <row r="490" spans="1:23" ht="17.649999999999999" customHeight="1" x14ac:dyDescent="0.25">
      <c r="A490" s="239">
        <v>73</v>
      </c>
      <c r="B490" s="240" t="s">
        <v>900</v>
      </c>
      <c r="C490" s="240" t="s">
        <v>218</v>
      </c>
      <c r="D490" s="240" t="s">
        <v>302</v>
      </c>
      <c r="E490" s="241" t="s">
        <v>309</v>
      </c>
      <c r="F490" s="241" t="s">
        <v>254</v>
      </c>
      <c r="G490" s="242" t="s">
        <v>785</v>
      </c>
      <c r="H490" s="247">
        <v>1947000</v>
      </c>
      <c r="I490" s="248" t="s">
        <v>901</v>
      </c>
      <c r="J490" s="249"/>
      <c r="T490" s="246"/>
      <c r="U490" s="246"/>
      <c r="V490" s="246"/>
      <c r="W490" s="246"/>
    </row>
    <row r="491" spans="1:23" ht="17.649999999999999" customHeight="1" x14ac:dyDescent="0.25">
      <c r="A491" s="239">
        <v>74</v>
      </c>
      <c r="B491" s="240" t="s">
        <v>902</v>
      </c>
      <c r="C491" s="240" t="s">
        <v>218</v>
      </c>
      <c r="D491" s="240" t="s">
        <v>302</v>
      </c>
      <c r="E491" s="241" t="s">
        <v>309</v>
      </c>
      <c r="F491" s="241" t="s">
        <v>254</v>
      </c>
      <c r="G491" s="242" t="s">
        <v>785</v>
      </c>
      <c r="H491" s="247">
        <v>1951211.48</v>
      </c>
      <c r="I491" s="248" t="s">
        <v>895</v>
      </c>
      <c r="J491" s="249"/>
      <c r="T491" s="246"/>
      <c r="U491" s="246"/>
      <c r="V491" s="246"/>
      <c r="W491" s="246"/>
    </row>
    <row r="492" spans="1:23" ht="17.649999999999999" customHeight="1" x14ac:dyDescent="0.25">
      <c r="A492" s="239">
        <v>75</v>
      </c>
      <c r="B492" s="240" t="s">
        <v>903</v>
      </c>
      <c r="C492" s="240" t="s">
        <v>218</v>
      </c>
      <c r="D492" s="240" t="s">
        <v>302</v>
      </c>
      <c r="E492" s="241" t="s">
        <v>309</v>
      </c>
      <c r="F492" s="241" t="s">
        <v>254</v>
      </c>
      <c r="G492" s="242" t="s">
        <v>785</v>
      </c>
      <c r="H492" s="247">
        <v>1936895</v>
      </c>
      <c r="I492" s="248" t="s">
        <v>895</v>
      </c>
      <c r="J492" s="249"/>
      <c r="T492" s="246"/>
      <c r="U492" s="246"/>
      <c r="V492" s="246"/>
      <c r="W492" s="246"/>
    </row>
    <row r="493" spans="1:23" ht="17.649999999999999" customHeight="1" x14ac:dyDescent="0.25">
      <c r="A493" s="239">
        <v>76</v>
      </c>
      <c r="B493" s="240" t="s">
        <v>904</v>
      </c>
      <c r="C493" s="240" t="s">
        <v>218</v>
      </c>
      <c r="D493" s="240" t="s">
        <v>302</v>
      </c>
      <c r="E493" s="241" t="s">
        <v>309</v>
      </c>
      <c r="F493" s="241" t="s">
        <v>254</v>
      </c>
      <c r="G493" s="242" t="s">
        <v>785</v>
      </c>
      <c r="H493" s="247">
        <v>1903206.86</v>
      </c>
      <c r="I493" s="248" t="s">
        <v>901</v>
      </c>
      <c r="J493" s="249"/>
      <c r="T493" s="246"/>
      <c r="U493" s="246"/>
      <c r="V493" s="246"/>
      <c r="W493" s="246"/>
    </row>
    <row r="494" spans="1:23" ht="17.649999999999999" customHeight="1" x14ac:dyDescent="0.25">
      <c r="A494" s="239">
        <v>77</v>
      </c>
      <c r="B494" s="240" t="s">
        <v>905</v>
      </c>
      <c r="C494" s="240" t="s">
        <v>218</v>
      </c>
      <c r="D494" s="240" t="s">
        <v>302</v>
      </c>
      <c r="E494" s="241" t="s">
        <v>309</v>
      </c>
      <c r="F494" s="241" t="s">
        <v>254</v>
      </c>
      <c r="G494" s="242" t="s">
        <v>785</v>
      </c>
      <c r="H494" s="247">
        <v>1659296</v>
      </c>
      <c r="I494" s="248" t="s">
        <v>895</v>
      </c>
      <c r="J494" s="249"/>
      <c r="T494" s="246"/>
      <c r="U494" s="246"/>
      <c r="V494" s="246"/>
      <c r="W494" s="246"/>
    </row>
    <row r="495" spans="1:23" ht="17.649999999999999" customHeight="1" x14ac:dyDescent="0.25">
      <c r="A495" s="239">
        <v>78</v>
      </c>
      <c r="B495" s="240" t="s">
        <v>906</v>
      </c>
      <c r="C495" s="240" t="s">
        <v>218</v>
      </c>
      <c r="D495" s="240" t="s">
        <v>302</v>
      </c>
      <c r="E495" s="241" t="s">
        <v>306</v>
      </c>
      <c r="F495" s="241" t="s">
        <v>254</v>
      </c>
      <c r="G495" s="242" t="s">
        <v>785</v>
      </c>
      <c r="H495" s="247">
        <v>3497770.24</v>
      </c>
      <c r="I495" s="248" t="s">
        <v>891</v>
      </c>
      <c r="J495" s="249"/>
      <c r="T495" s="246"/>
      <c r="U495" s="246"/>
      <c r="V495" s="246"/>
      <c r="W495" s="246"/>
    </row>
    <row r="496" spans="1:23" ht="17.649999999999999" customHeight="1" x14ac:dyDescent="0.25">
      <c r="A496" s="239">
        <v>79</v>
      </c>
      <c r="B496" s="240" t="s">
        <v>907</v>
      </c>
      <c r="C496" s="240" t="s">
        <v>218</v>
      </c>
      <c r="D496" s="240" t="s">
        <v>302</v>
      </c>
      <c r="E496" s="241" t="s">
        <v>309</v>
      </c>
      <c r="F496" s="241" t="s">
        <v>254</v>
      </c>
      <c r="G496" s="242" t="s">
        <v>785</v>
      </c>
      <c r="H496" s="247">
        <v>1996582.43</v>
      </c>
      <c r="I496" s="248" t="s">
        <v>888</v>
      </c>
      <c r="J496" s="249"/>
      <c r="T496" s="246"/>
      <c r="U496" s="246"/>
      <c r="V496" s="246"/>
      <c r="W496" s="246"/>
    </row>
    <row r="497" spans="1:23" ht="17.649999999999999" customHeight="1" x14ac:dyDescent="0.25">
      <c r="A497" s="239">
        <v>80</v>
      </c>
      <c r="B497" s="240" t="s">
        <v>908</v>
      </c>
      <c r="C497" s="240" t="s">
        <v>218</v>
      </c>
      <c r="D497" s="240" t="s">
        <v>302</v>
      </c>
      <c r="E497" s="241" t="s">
        <v>309</v>
      </c>
      <c r="F497" s="241" t="s">
        <v>254</v>
      </c>
      <c r="G497" s="242" t="s">
        <v>785</v>
      </c>
      <c r="H497" s="247">
        <v>1898976.7</v>
      </c>
      <c r="I497" s="248" t="s">
        <v>901</v>
      </c>
      <c r="J497" s="249"/>
      <c r="T497" s="246"/>
      <c r="U497" s="246"/>
      <c r="V497" s="246"/>
      <c r="W497" s="246"/>
    </row>
    <row r="498" spans="1:23" ht="17.649999999999999" customHeight="1" x14ac:dyDescent="0.25">
      <c r="A498" s="239">
        <v>81</v>
      </c>
      <c r="B498" s="240" t="s">
        <v>909</v>
      </c>
      <c r="C498" s="240" t="s">
        <v>218</v>
      </c>
      <c r="D498" s="240" t="s">
        <v>302</v>
      </c>
      <c r="E498" s="241" t="s">
        <v>309</v>
      </c>
      <c r="F498" s="241" t="s">
        <v>254</v>
      </c>
      <c r="G498" s="242" t="s">
        <v>785</v>
      </c>
      <c r="H498" s="247">
        <v>1997659.72</v>
      </c>
      <c r="I498" s="248" t="s">
        <v>901</v>
      </c>
      <c r="J498" s="249"/>
      <c r="T498" s="246"/>
      <c r="U498" s="246"/>
      <c r="V498" s="246"/>
      <c r="W498" s="246"/>
    </row>
    <row r="499" spans="1:23" ht="17.649999999999999" customHeight="1" x14ac:dyDescent="0.25">
      <c r="A499" s="239">
        <v>82</v>
      </c>
      <c r="B499" s="240" t="s">
        <v>910</v>
      </c>
      <c r="C499" s="240" t="s">
        <v>218</v>
      </c>
      <c r="D499" s="240" t="s">
        <v>302</v>
      </c>
      <c r="E499" s="241" t="s">
        <v>309</v>
      </c>
      <c r="F499" s="241" t="s">
        <v>254</v>
      </c>
      <c r="G499" s="242" t="s">
        <v>785</v>
      </c>
      <c r="H499" s="247">
        <v>1942346.72</v>
      </c>
      <c r="I499" s="248" t="s">
        <v>731</v>
      </c>
      <c r="J499" s="249"/>
      <c r="T499" s="246"/>
      <c r="U499" s="246"/>
      <c r="V499" s="246"/>
      <c r="W499" s="246"/>
    </row>
    <row r="500" spans="1:23" ht="17.649999999999999" customHeight="1" x14ac:dyDescent="0.25">
      <c r="A500" s="239">
        <v>83</v>
      </c>
      <c r="B500" s="240" t="s">
        <v>911</v>
      </c>
      <c r="C500" s="240" t="s">
        <v>218</v>
      </c>
      <c r="D500" s="240" t="s">
        <v>302</v>
      </c>
      <c r="E500" s="241" t="s">
        <v>309</v>
      </c>
      <c r="F500" s="241" t="s">
        <v>254</v>
      </c>
      <c r="G500" s="242" t="s">
        <v>785</v>
      </c>
      <c r="H500" s="247">
        <v>1965820.82</v>
      </c>
      <c r="I500" s="248" t="s">
        <v>891</v>
      </c>
      <c r="J500" s="249"/>
      <c r="T500" s="246"/>
      <c r="U500" s="246"/>
      <c r="V500" s="246"/>
      <c r="W500" s="246"/>
    </row>
    <row r="501" spans="1:23" ht="17.649999999999999" customHeight="1" x14ac:dyDescent="0.25">
      <c r="A501" s="239">
        <v>84</v>
      </c>
      <c r="B501" s="240" t="s">
        <v>912</v>
      </c>
      <c r="C501" s="240" t="s">
        <v>218</v>
      </c>
      <c r="D501" s="240" t="s">
        <v>302</v>
      </c>
      <c r="E501" s="241" t="s">
        <v>309</v>
      </c>
      <c r="F501" s="241" t="s">
        <v>254</v>
      </c>
      <c r="G501" s="242" t="s">
        <v>785</v>
      </c>
      <c r="H501" s="247">
        <v>1993840.5</v>
      </c>
      <c r="I501" s="248" t="s">
        <v>895</v>
      </c>
      <c r="J501" s="249"/>
      <c r="T501" s="246"/>
      <c r="U501" s="246"/>
      <c r="V501" s="246"/>
      <c r="W501" s="246"/>
    </row>
    <row r="502" spans="1:23" ht="17.649999999999999" customHeight="1" x14ac:dyDescent="0.25">
      <c r="A502" s="239">
        <v>85</v>
      </c>
      <c r="B502" s="240" t="s">
        <v>913</v>
      </c>
      <c r="C502" s="240" t="s">
        <v>218</v>
      </c>
      <c r="D502" s="240" t="s">
        <v>302</v>
      </c>
      <c r="E502" s="241" t="s">
        <v>309</v>
      </c>
      <c r="F502" s="241" t="s">
        <v>254</v>
      </c>
      <c r="G502" s="242" t="s">
        <v>785</v>
      </c>
      <c r="H502" s="247">
        <v>1995302.49</v>
      </c>
      <c r="I502" s="248" t="s">
        <v>895</v>
      </c>
      <c r="J502" s="249"/>
      <c r="T502" s="246"/>
      <c r="U502" s="246"/>
      <c r="V502" s="246"/>
      <c r="W502" s="246"/>
    </row>
    <row r="503" spans="1:23" ht="17.649999999999999" customHeight="1" x14ac:dyDescent="0.25">
      <c r="A503" s="239">
        <v>86</v>
      </c>
      <c r="B503" s="240" t="s">
        <v>914</v>
      </c>
      <c r="C503" s="240" t="s">
        <v>218</v>
      </c>
      <c r="D503" s="240" t="s">
        <v>302</v>
      </c>
      <c r="E503" s="241" t="s">
        <v>309</v>
      </c>
      <c r="F503" s="241" t="s">
        <v>254</v>
      </c>
      <c r="G503" s="242" t="s">
        <v>785</v>
      </c>
      <c r="H503" s="247">
        <v>1891888</v>
      </c>
      <c r="I503" s="248" t="s">
        <v>915</v>
      </c>
      <c r="J503" s="249"/>
      <c r="T503" s="246"/>
      <c r="U503" s="246"/>
      <c r="V503" s="246"/>
      <c r="W503" s="246"/>
    </row>
    <row r="504" spans="1:23" ht="17.649999999999999" customHeight="1" x14ac:dyDescent="0.25">
      <c r="A504" s="239">
        <v>87</v>
      </c>
      <c r="B504" s="240" t="s">
        <v>916</v>
      </c>
      <c r="C504" s="240" t="s">
        <v>218</v>
      </c>
      <c r="D504" s="240" t="s">
        <v>302</v>
      </c>
      <c r="E504" s="241" t="s">
        <v>309</v>
      </c>
      <c r="F504" s="241" t="s">
        <v>254</v>
      </c>
      <c r="G504" s="242" t="s">
        <v>785</v>
      </c>
      <c r="H504" s="247">
        <v>1994048.24</v>
      </c>
      <c r="I504" s="248" t="s">
        <v>891</v>
      </c>
      <c r="J504" s="249"/>
      <c r="T504" s="246"/>
      <c r="U504" s="246"/>
      <c r="V504" s="246"/>
      <c r="W504" s="246"/>
    </row>
    <row r="505" spans="1:23" ht="17.649999999999999" customHeight="1" x14ac:dyDescent="0.25">
      <c r="A505" s="239">
        <v>88</v>
      </c>
      <c r="B505" s="240" t="s">
        <v>917</v>
      </c>
      <c r="C505" s="240" t="s">
        <v>218</v>
      </c>
      <c r="D505" s="240" t="s">
        <v>302</v>
      </c>
      <c r="E505" s="241" t="s">
        <v>309</v>
      </c>
      <c r="F505" s="241" t="s">
        <v>254</v>
      </c>
      <c r="G505" s="242" t="s">
        <v>785</v>
      </c>
      <c r="H505" s="247">
        <v>1990162</v>
      </c>
      <c r="I505" s="248" t="s">
        <v>891</v>
      </c>
      <c r="J505" s="249"/>
      <c r="T505" s="246"/>
      <c r="U505" s="246"/>
      <c r="V505" s="246"/>
      <c r="W505" s="246"/>
    </row>
    <row r="506" spans="1:23" ht="17.649999999999999" customHeight="1" x14ac:dyDescent="0.25">
      <c r="A506" s="239">
        <v>89</v>
      </c>
      <c r="B506" s="240" t="s">
        <v>918</v>
      </c>
      <c r="C506" s="240" t="s">
        <v>218</v>
      </c>
      <c r="D506" s="240" t="s">
        <v>302</v>
      </c>
      <c r="E506" s="241" t="s">
        <v>309</v>
      </c>
      <c r="F506" s="241" t="s">
        <v>254</v>
      </c>
      <c r="G506" s="242" t="s">
        <v>785</v>
      </c>
      <c r="H506" s="247">
        <v>1942346.72</v>
      </c>
      <c r="I506" s="248" t="s">
        <v>731</v>
      </c>
      <c r="J506" s="249"/>
      <c r="T506" s="246"/>
      <c r="U506" s="246"/>
      <c r="V506" s="246"/>
      <c r="W506" s="246"/>
    </row>
    <row r="507" spans="1:23" ht="17.649999999999999" customHeight="1" x14ac:dyDescent="0.25">
      <c r="A507" s="239">
        <v>90</v>
      </c>
      <c r="B507" s="240" t="s">
        <v>919</v>
      </c>
      <c r="C507" s="240" t="s">
        <v>218</v>
      </c>
      <c r="D507" s="240" t="s">
        <v>302</v>
      </c>
      <c r="E507" s="241" t="s">
        <v>309</v>
      </c>
      <c r="F507" s="241" t="s">
        <v>254</v>
      </c>
      <c r="G507" s="242" t="s">
        <v>785</v>
      </c>
      <c r="H507" s="247">
        <v>1974727.06</v>
      </c>
      <c r="I507" s="248" t="s">
        <v>895</v>
      </c>
      <c r="J507" s="249"/>
      <c r="T507" s="246"/>
      <c r="U507" s="246"/>
      <c r="V507" s="246"/>
      <c r="W507" s="246"/>
    </row>
    <row r="508" spans="1:23" ht="17.649999999999999" customHeight="1" x14ac:dyDescent="0.25">
      <c r="A508" s="239">
        <v>91</v>
      </c>
      <c r="B508" s="240" t="s">
        <v>920</v>
      </c>
      <c r="C508" s="240" t="s">
        <v>218</v>
      </c>
      <c r="D508" s="240" t="s">
        <v>302</v>
      </c>
      <c r="E508" s="241" t="s">
        <v>309</v>
      </c>
      <c r="F508" s="241" t="s">
        <v>254</v>
      </c>
      <c r="G508" s="242" t="s">
        <v>785</v>
      </c>
      <c r="H508" s="247">
        <v>2000000</v>
      </c>
      <c r="I508" s="248" t="s">
        <v>895</v>
      </c>
      <c r="J508" s="249"/>
      <c r="T508" s="246"/>
      <c r="U508" s="246"/>
      <c r="V508" s="246"/>
      <c r="W508" s="246"/>
    </row>
    <row r="509" spans="1:23" ht="17.649999999999999" customHeight="1" x14ac:dyDescent="0.25">
      <c r="A509" s="239">
        <v>92</v>
      </c>
      <c r="B509" s="240" t="s">
        <v>921</v>
      </c>
      <c r="C509" s="240" t="s">
        <v>218</v>
      </c>
      <c r="D509" s="240" t="s">
        <v>302</v>
      </c>
      <c r="E509" s="241" t="s">
        <v>309</v>
      </c>
      <c r="F509" s="241" t="s">
        <v>254</v>
      </c>
      <c r="G509" s="242" t="s">
        <v>785</v>
      </c>
      <c r="H509" s="247">
        <v>1963674</v>
      </c>
      <c r="I509" s="248" t="s">
        <v>915</v>
      </c>
      <c r="J509" s="249"/>
      <c r="T509" s="246"/>
      <c r="U509" s="246"/>
      <c r="V509" s="246"/>
      <c r="W509" s="246"/>
    </row>
    <row r="510" spans="1:23" ht="17.649999999999999" customHeight="1" x14ac:dyDescent="0.25">
      <c r="A510" s="239">
        <v>93</v>
      </c>
      <c r="B510" s="240" t="s">
        <v>922</v>
      </c>
      <c r="C510" s="240" t="s">
        <v>218</v>
      </c>
      <c r="D510" s="240" t="s">
        <v>302</v>
      </c>
      <c r="E510" s="241" t="s">
        <v>309</v>
      </c>
      <c r="F510" s="241" t="s">
        <v>254</v>
      </c>
      <c r="G510" s="242" t="s">
        <v>785</v>
      </c>
      <c r="H510" s="247">
        <v>1870715</v>
      </c>
      <c r="I510" s="248" t="s">
        <v>891</v>
      </c>
      <c r="J510" s="249"/>
      <c r="T510" s="246"/>
      <c r="U510" s="246"/>
      <c r="V510" s="246"/>
      <c r="W510" s="246"/>
    </row>
    <row r="511" spans="1:23" ht="17.649999999999999" customHeight="1" x14ac:dyDescent="0.25">
      <c r="A511" s="239">
        <v>94</v>
      </c>
      <c r="B511" s="240" t="s">
        <v>923</v>
      </c>
      <c r="C511" s="240" t="s">
        <v>218</v>
      </c>
      <c r="D511" s="240" t="s">
        <v>302</v>
      </c>
      <c r="E511" s="241" t="s">
        <v>309</v>
      </c>
      <c r="F511" s="241" t="s">
        <v>254</v>
      </c>
      <c r="G511" s="242" t="s">
        <v>785</v>
      </c>
      <c r="H511" s="247">
        <v>1981937</v>
      </c>
      <c r="I511" s="248" t="s">
        <v>901</v>
      </c>
      <c r="J511" s="249"/>
      <c r="T511" s="246"/>
      <c r="U511" s="246"/>
      <c r="V511" s="246"/>
      <c r="W511" s="246"/>
    </row>
    <row r="512" spans="1:23" ht="17.649999999999999" customHeight="1" x14ac:dyDescent="0.25">
      <c r="A512" s="239">
        <v>95</v>
      </c>
      <c r="B512" s="240" t="s">
        <v>924</v>
      </c>
      <c r="C512" s="240" t="s">
        <v>218</v>
      </c>
      <c r="D512" s="240" t="s">
        <v>302</v>
      </c>
      <c r="E512" s="241" t="s">
        <v>309</v>
      </c>
      <c r="F512" s="241" t="s">
        <v>254</v>
      </c>
      <c r="G512" s="242" t="s">
        <v>785</v>
      </c>
      <c r="H512" s="247">
        <v>1934773</v>
      </c>
      <c r="I512" s="248" t="s">
        <v>895</v>
      </c>
      <c r="J512" s="249"/>
      <c r="T512" s="246"/>
      <c r="U512" s="246"/>
      <c r="V512" s="246"/>
      <c r="W512" s="246"/>
    </row>
    <row r="513" spans="1:23" ht="17.649999999999999" customHeight="1" x14ac:dyDescent="0.25">
      <c r="A513" s="239">
        <v>96</v>
      </c>
      <c r="B513" s="240" t="s">
        <v>925</v>
      </c>
      <c r="C513" s="240" t="s">
        <v>218</v>
      </c>
      <c r="D513" s="240" t="s">
        <v>302</v>
      </c>
      <c r="E513" s="241" t="s">
        <v>309</v>
      </c>
      <c r="F513" s="241" t="s">
        <v>254</v>
      </c>
      <c r="G513" s="242" t="s">
        <v>785</v>
      </c>
      <c r="H513" s="247">
        <v>2000000</v>
      </c>
      <c r="I513" s="248" t="s">
        <v>895</v>
      </c>
      <c r="J513" s="249"/>
      <c r="T513" s="246"/>
      <c r="U513" s="246"/>
      <c r="V513" s="246"/>
      <c r="W513" s="246"/>
    </row>
    <row r="514" spans="1:23" ht="17.649999999999999" customHeight="1" x14ac:dyDescent="0.25">
      <c r="A514" s="239">
        <v>97</v>
      </c>
      <c r="B514" s="240" t="s">
        <v>926</v>
      </c>
      <c r="C514" s="240" t="s">
        <v>218</v>
      </c>
      <c r="D514" s="240" t="s">
        <v>302</v>
      </c>
      <c r="E514" s="241" t="s">
        <v>309</v>
      </c>
      <c r="F514" s="241" t="s">
        <v>254</v>
      </c>
      <c r="G514" s="242" t="s">
        <v>785</v>
      </c>
      <c r="H514" s="247">
        <v>1800000</v>
      </c>
      <c r="I514" s="248" t="s">
        <v>895</v>
      </c>
      <c r="J514" s="249"/>
      <c r="T514" s="246"/>
      <c r="U514" s="246"/>
      <c r="V514" s="246"/>
      <c r="W514" s="246"/>
    </row>
    <row r="515" spans="1:23" ht="17.649999999999999" customHeight="1" x14ac:dyDescent="0.25">
      <c r="A515" s="239">
        <v>98</v>
      </c>
      <c r="B515" s="240" t="s">
        <v>927</v>
      </c>
      <c r="C515" s="240" t="s">
        <v>218</v>
      </c>
      <c r="D515" s="240" t="s">
        <v>302</v>
      </c>
      <c r="E515" s="241" t="s">
        <v>309</v>
      </c>
      <c r="F515" s="241" t="s">
        <v>254</v>
      </c>
      <c r="G515" s="242" t="s">
        <v>785</v>
      </c>
      <c r="H515" s="247">
        <v>1819740.7</v>
      </c>
      <c r="I515" s="248" t="s">
        <v>891</v>
      </c>
      <c r="J515" s="249"/>
      <c r="T515" s="246"/>
      <c r="U515" s="246"/>
      <c r="V515" s="246"/>
      <c r="W515" s="246"/>
    </row>
    <row r="516" spans="1:23" ht="17.649999999999999" customHeight="1" x14ac:dyDescent="0.25">
      <c r="A516" s="239">
        <v>99</v>
      </c>
      <c r="B516" s="240" t="s">
        <v>928</v>
      </c>
      <c r="C516" s="240" t="s">
        <v>218</v>
      </c>
      <c r="D516" s="240" t="s">
        <v>302</v>
      </c>
      <c r="E516" s="241" t="s">
        <v>309</v>
      </c>
      <c r="F516" s="241" t="s">
        <v>254</v>
      </c>
      <c r="G516" s="242" t="s">
        <v>785</v>
      </c>
      <c r="H516" s="247">
        <v>1955423.99</v>
      </c>
      <c r="I516" s="248" t="s">
        <v>901</v>
      </c>
      <c r="J516" s="249"/>
      <c r="T516" s="246"/>
      <c r="U516" s="246"/>
      <c r="V516" s="246"/>
      <c r="W516" s="246"/>
    </row>
    <row r="517" spans="1:23" ht="17.649999999999999" customHeight="1" x14ac:dyDescent="0.25">
      <c r="A517" s="239">
        <v>100</v>
      </c>
      <c r="B517" s="240" t="s">
        <v>929</v>
      </c>
      <c r="C517" s="240" t="s">
        <v>218</v>
      </c>
      <c r="D517" s="240" t="s">
        <v>302</v>
      </c>
      <c r="E517" s="241" t="s">
        <v>309</v>
      </c>
      <c r="F517" s="241" t="s">
        <v>254</v>
      </c>
      <c r="G517" s="242" t="s">
        <v>785</v>
      </c>
      <c r="H517" s="247">
        <v>1831257.75</v>
      </c>
      <c r="I517" s="248" t="s">
        <v>888</v>
      </c>
      <c r="J517" s="249"/>
      <c r="T517" s="246"/>
      <c r="U517" s="246"/>
      <c r="V517" s="246"/>
      <c r="W517" s="246"/>
    </row>
    <row r="518" spans="1:23" ht="17.649999999999999" customHeight="1" x14ac:dyDescent="0.25">
      <c r="A518" s="239">
        <v>101</v>
      </c>
      <c r="B518" s="240" t="s">
        <v>930</v>
      </c>
      <c r="C518" s="240" t="s">
        <v>218</v>
      </c>
      <c r="D518" s="240" t="s">
        <v>302</v>
      </c>
      <c r="E518" s="241" t="s">
        <v>309</v>
      </c>
      <c r="F518" s="241" t="s">
        <v>254</v>
      </c>
      <c r="G518" s="242" t="s">
        <v>785</v>
      </c>
      <c r="H518" s="247">
        <v>1999248.02</v>
      </c>
      <c r="I518" s="248" t="s">
        <v>891</v>
      </c>
      <c r="J518" s="249"/>
      <c r="T518" s="246"/>
      <c r="U518" s="246"/>
      <c r="V518" s="246"/>
      <c r="W518" s="246"/>
    </row>
    <row r="519" spans="1:23" ht="17.649999999999999" customHeight="1" x14ac:dyDescent="0.25">
      <c r="A519" s="239">
        <v>102</v>
      </c>
      <c r="B519" s="240" t="s">
        <v>931</v>
      </c>
      <c r="C519" s="240" t="s">
        <v>218</v>
      </c>
      <c r="D519" s="240" t="s">
        <v>302</v>
      </c>
      <c r="E519" s="241" t="s">
        <v>309</v>
      </c>
      <c r="F519" s="241" t="s">
        <v>254</v>
      </c>
      <c r="G519" s="242" t="s">
        <v>785</v>
      </c>
      <c r="H519" s="247">
        <v>1415000</v>
      </c>
      <c r="I519" s="248" t="s">
        <v>895</v>
      </c>
      <c r="J519" s="249"/>
      <c r="T519" s="246"/>
      <c r="U519" s="246"/>
      <c r="V519" s="246"/>
      <c r="W519" s="246"/>
    </row>
    <row r="520" spans="1:23" ht="17.649999999999999" customHeight="1" x14ac:dyDescent="0.25">
      <c r="A520" s="239">
        <v>103</v>
      </c>
      <c r="B520" s="240" t="s">
        <v>932</v>
      </c>
      <c r="C520" s="240" t="s">
        <v>218</v>
      </c>
      <c r="D520" s="240" t="s">
        <v>302</v>
      </c>
      <c r="E520" s="241" t="s">
        <v>309</v>
      </c>
      <c r="F520" s="241" t="s">
        <v>254</v>
      </c>
      <c r="G520" s="242" t="s">
        <v>785</v>
      </c>
      <c r="H520" s="247">
        <v>1992880</v>
      </c>
      <c r="I520" s="248" t="s">
        <v>895</v>
      </c>
      <c r="J520" s="249"/>
      <c r="T520" s="246"/>
      <c r="U520" s="246"/>
      <c r="V520" s="246"/>
      <c r="W520" s="246"/>
    </row>
    <row r="521" spans="1:23" ht="17.649999999999999" customHeight="1" x14ac:dyDescent="0.25">
      <c r="A521" s="239">
        <v>104</v>
      </c>
      <c r="B521" s="240" t="s">
        <v>933</v>
      </c>
      <c r="C521" s="240" t="s">
        <v>218</v>
      </c>
      <c r="D521" s="240" t="s">
        <v>302</v>
      </c>
      <c r="E521" s="241" t="s">
        <v>309</v>
      </c>
      <c r="F521" s="241" t="s">
        <v>254</v>
      </c>
      <c r="G521" s="242" t="s">
        <v>785</v>
      </c>
      <c r="H521" s="247">
        <v>1629438.94</v>
      </c>
      <c r="I521" s="248" t="s">
        <v>895</v>
      </c>
      <c r="J521" s="249"/>
      <c r="T521" s="246"/>
      <c r="U521" s="246"/>
      <c r="V521" s="246"/>
      <c r="W521" s="246"/>
    </row>
    <row r="522" spans="1:23" ht="17.649999999999999" customHeight="1" x14ac:dyDescent="0.25">
      <c r="A522" s="239">
        <v>105</v>
      </c>
      <c r="B522" s="240" t="s">
        <v>934</v>
      </c>
      <c r="C522" s="240" t="s">
        <v>218</v>
      </c>
      <c r="D522" s="240" t="s">
        <v>302</v>
      </c>
      <c r="E522" s="241" t="s">
        <v>309</v>
      </c>
      <c r="F522" s="241" t="s">
        <v>254</v>
      </c>
      <c r="G522" s="242" t="s">
        <v>785</v>
      </c>
      <c r="H522" s="247">
        <v>2000000</v>
      </c>
      <c r="I522" s="248" t="s">
        <v>895</v>
      </c>
      <c r="J522" s="249"/>
      <c r="T522" s="246"/>
      <c r="U522" s="246"/>
      <c r="V522" s="246"/>
      <c r="W522" s="246"/>
    </row>
    <row r="523" spans="1:23" ht="17.649999999999999" customHeight="1" x14ac:dyDescent="0.25">
      <c r="A523" s="239">
        <v>106</v>
      </c>
      <c r="B523" s="240" t="s">
        <v>935</v>
      </c>
      <c r="C523" s="240" t="s">
        <v>218</v>
      </c>
      <c r="D523" s="240" t="s">
        <v>302</v>
      </c>
      <c r="E523" s="241" t="s">
        <v>309</v>
      </c>
      <c r="F523" s="241" t="s">
        <v>254</v>
      </c>
      <c r="G523" s="242" t="s">
        <v>785</v>
      </c>
      <c r="H523" s="247">
        <v>1535554.65</v>
      </c>
      <c r="I523" s="248" t="s">
        <v>891</v>
      </c>
      <c r="J523" s="249"/>
      <c r="T523" s="246"/>
      <c r="U523" s="246"/>
      <c r="V523" s="246"/>
      <c r="W523" s="246"/>
    </row>
    <row r="524" spans="1:23" ht="17.649999999999999" customHeight="1" x14ac:dyDescent="0.25">
      <c r="A524" s="239">
        <v>107</v>
      </c>
      <c r="B524" s="240" t="s">
        <v>936</v>
      </c>
      <c r="C524" s="240" t="s">
        <v>218</v>
      </c>
      <c r="D524" s="240" t="s">
        <v>302</v>
      </c>
      <c r="E524" s="241" t="s">
        <v>306</v>
      </c>
      <c r="F524" s="241" t="s">
        <v>254</v>
      </c>
      <c r="G524" s="242" t="s">
        <v>785</v>
      </c>
      <c r="H524" s="247">
        <v>3489344</v>
      </c>
      <c r="I524" s="248" t="s">
        <v>888</v>
      </c>
      <c r="J524" s="249"/>
      <c r="T524" s="246"/>
      <c r="U524" s="246"/>
      <c r="V524" s="246"/>
      <c r="W524" s="246"/>
    </row>
    <row r="525" spans="1:23" ht="17.649999999999999" customHeight="1" x14ac:dyDescent="0.25">
      <c r="A525" s="239">
        <v>108</v>
      </c>
      <c r="B525" s="240" t="s">
        <v>937</v>
      </c>
      <c r="C525" s="240" t="s">
        <v>218</v>
      </c>
      <c r="D525" s="240" t="s">
        <v>302</v>
      </c>
      <c r="E525" s="241" t="s">
        <v>309</v>
      </c>
      <c r="F525" s="241" t="s">
        <v>254</v>
      </c>
      <c r="G525" s="242" t="s">
        <v>785</v>
      </c>
      <c r="H525" s="247">
        <v>1361000</v>
      </c>
      <c r="I525" s="248" t="s">
        <v>888</v>
      </c>
      <c r="J525" s="249"/>
      <c r="T525" s="246"/>
      <c r="U525" s="246"/>
      <c r="V525" s="246"/>
      <c r="W525" s="246"/>
    </row>
    <row r="526" spans="1:23" ht="17.649999999999999" customHeight="1" x14ac:dyDescent="0.25">
      <c r="A526" s="239">
        <v>109</v>
      </c>
      <c r="B526" s="240" t="s">
        <v>938</v>
      </c>
      <c r="C526" s="240" t="s">
        <v>218</v>
      </c>
      <c r="D526" s="240" t="s">
        <v>302</v>
      </c>
      <c r="E526" s="241" t="s">
        <v>309</v>
      </c>
      <c r="F526" s="241" t="s">
        <v>254</v>
      </c>
      <c r="G526" s="242" t="s">
        <v>785</v>
      </c>
      <c r="H526" s="247">
        <v>1984092.48</v>
      </c>
      <c r="I526" s="248" t="s">
        <v>891</v>
      </c>
      <c r="J526" s="249"/>
      <c r="T526" s="246"/>
      <c r="U526" s="246"/>
      <c r="V526" s="246"/>
      <c r="W526" s="246"/>
    </row>
    <row r="527" spans="1:23" ht="17.649999999999999" customHeight="1" x14ac:dyDescent="0.25">
      <c r="A527" s="239">
        <v>110</v>
      </c>
      <c r="B527" s="240" t="s">
        <v>939</v>
      </c>
      <c r="C527" s="240" t="s">
        <v>218</v>
      </c>
      <c r="D527" s="240" t="s">
        <v>302</v>
      </c>
      <c r="E527" s="241" t="s">
        <v>309</v>
      </c>
      <c r="F527" s="241" t="s">
        <v>254</v>
      </c>
      <c r="G527" s="242" t="s">
        <v>785</v>
      </c>
      <c r="H527" s="247">
        <v>1979069.97</v>
      </c>
      <c r="I527" s="248" t="s">
        <v>895</v>
      </c>
      <c r="J527" s="249"/>
      <c r="T527" s="246"/>
      <c r="U527" s="246"/>
      <c r="V527" s="246"/>
      <c r="W527" s="246"/>
    </row>
    <row r="528" spans="1:23" ht="17.649999999999999" customHeight="1" x14ac:dyDescent="0.25">
      <c r="A528" s="239">
        <v>111</v>
      </c>
      <c r="B528" s="240" t="s">
        <v>940</v>
      </c>
      <c r="C528" s="240" t="s">
        <v>218</v>
      </c>
      <c r="D528" s="240" t="s">
        <v>302</v>
      </c>
      <c r="E528" s="241" t="s">
        <v>309</v>
      </c>
      <c r="F528" s="241" t="s">
        <v>254</v>
      </c>
      <c r="G528" s="242" t="s">
        <v>785</v>
      </c>
      <c r="H528" s="247">
        <v>1965752</v>
      </c>
      <c r="I528" s="248" t="s">
        <v>888</v>
      </c>
      <c r="J528" s="249"/>
      <c r="T528" s="246"/>
      <c r="U528" s="246"/>
      <c r="V528" s="246"/>
      <c r="W528" s="246"/>
    </row>
    <row r="529" spans="1:23" ht="17.649999999999999" customHeight="1" x14ac:dyDescent="0.25">
      <c r="A529" s="239">
        <v>112</v>
      </c>
      <c r="B529" s="240" t="s">
        <v>941</v>
      </c>
      <c r="C529" s="240" t="s">
        <v>218</v>
      </c>
      <c r="D529" s="240" t="s">
        <v>302</v>
      </c>
      <c r="E529" s="241" t="s">
        <v>309</v>
      </c>
      <c r="F529" s="241" t="s">
        <v>254</v>
      </c>
      <c r="G529" s="242" t="s">
        <v>785</v>
      </c>
      <c r="H529" s="247">
        <v>1952296</v>
      </c>
      <c r="I529" s="248" t="s">
        <v>888</v>
      </c>
      <c r="J529" s="249"/>
      <c r="T529" s="246"/>
      <c r="U529" s="246"/>
      <c r="V529" s="246"/>
      <c r="W529" s="246"/>
    </row>
    <row r="530" spans="1:23" ht="17.649999999999999" customHeight="1" x14ac:dyDescent="0.25">
      <c r="A530" s="239">
        <v>113</v>
      </c>
      <c r="B530" s="240" t="s">
        <v>942</v>
      </c>
      <c r="C530" s="240" t="s">
        <v>218</v>
      </c>
      <c r="D530" s="240" t="s">
        <v>302</v>
      </c>
      <c r="E530" s="241" t="s">
        <v>309</v>
      </c>
      <c r="F530" s="241" t="s">
        <v>254</v>
      </c>
      <c r="G530" s="242" t="s">
        <v>785</v>
      </c>
      <c r="H530" s="247">
        <v>2000000</v>
      </c>
      <c r="I530" s="248" t="s">
        <v>895</v>
      </c>
      <c r="J530" s="249"/>
      <c r="T530" s="246"/>
      <c r="U530" s="246"/>
      <c r="V530" s="246"/>
      <c r="W530" s="246"/>
    </row>
    <row r="531" spans="1:23" ht="17.649999999999999" customHeight="1" x14ac:dyDescent="0.25">
      <c r="A531" s="239">
        <v>114</v>
      </c>
      <c r="B531" s="240" t="s">
        <v>943</v>
      </c>
      <c r="C531" s="240" t="s">
        <v>218</v>
      </c>
      <c r="D531" s="240" t="s">
        <v>302</v>
      </c>
      <c r="E531" s="241" t="s">
        <v>309</v>
      </c>
      <c r="F531" s="241" t="s">
        <v>254</v>
      </c>
      <c r="G531" s="242" t="s">
        <v>785</v>
      </c>
      <c r="H531" s="247">
        <v>1952312.06</v>
      </c>
      <c r="I531" s="248" t="s">
        <v>895</v>
      </c>
      <c r="J531" s="249"/>
      <c r="T531" s="246"/>
      <c r="U531" s="246"/>
      <c r="V531" s="246"/>
      <c r="W531" s="246"/>
    </row>
    <row r="532" spans="1:23" ht="17.649999999999999" customHeight="1" x14ac:dyDescent="0.25">
      <c r="A532" s="239">
        <v>115</v>
      </c>
      <c r="B532" s="240" t="s">
        <v>944</v>
      </c>
      <c r="C532" s="240" t="s">
        <v>218</v>
      </c>
      <c r="D532" s="240" t="s">
        <v>302</v>
      </c>
      <c r="E532" s="241" t="s">
        <v>309</v>
      </c>
      <c r="F532" s="241" t="s">
        <v>254</v>
      </c>
      <c r="G532" s="242" t="s">
        <v>785</v>
      </c>
      <c r="H532" s="247">
        <v>1791596.51</v>
      </c>
      <c r="I532" s="248" t="s">
        <v>891</v>
      </c>
      <c r="J532" s="249"/>
      <c r="T532" s="246"/>
      <c r="U532" s="246"/>
      <c r="V532" s="246"/>
      <c r="W532" s="246"/>
    </row>
    <row r="533" spans="1:23" ht="17.649999999999999" customHeight="1" x14ac:dyDescent="0.25">
      <c r="A533" s="239">
        <v>116</v>
      </c>
      <c r="B533" s="240" t="s">
        <v>945</v>
      </c>
      <c r="C533" s="240" t="s">
        <v>218</v>
      </c>
      <c r="D533" s="240" t="s">
        <v>302</v>
      </c>
      <c r="E533" s="241" t="s">
        <v>309</v>
      </c>
      <c r="F533" s="241" t="s">
        <v>254</v>
      </c>
      <c r="G533" s="242" t="s">
        <v>785</v>
      </c>
      <c r="H533" s="247">
        <v>1659296</v>
      </c>
      <c r="I533" s="248" t="s">
        <v>895</v>
      </c>
      <c r="J533" s="249"/>
      <c r="T533" s="246"/>
      <c r="U533" s="246"/>
      <c r="V533" s="246"/>
      <c r="W533" s="246"/>
    </row>
    <row r="534" spans="1:23" ht="17.649999999999999" customHeight="1" x14ac:dyDescent="0.25">
      <c r="A534" s="239">
        <v>117</v>
      </c>
      <c r="B534" s="240" t="s">
        <v>946</v>
      </c>
      <c r="C534" s="240" t="s">
        <v>218</v>
      </c>
      <c r="D534" s="240" t="s">
        <v>302</v>
      </c>
      <c r="E534" s="241" t="s">
        <v>309</v>
      </c>
      <c r="F534" s="241" t="s">
        <v>254</v>
      </c>
      <c r="G534" s="242" t="s">
        <v>785</v>
      </c>
      <c r="H534" s="247">
        <v>1959020</v>
      </c>
      <c r="I534" s="248" t="s">
        <v>191</v>
      </c>
      <c r="J534" s="249"/>
      <c r="T534" s="246"/>
      <c r="U534" s="246"/>
      <c r="V534" s="246"/>
      <c r="W534" s="246"/>
    </row>
    <row r="535" spans="1:23" ht="17.649999999999999" customHeight="1" x14ac:dyDescent="0.25">
      <c r="A535" s="239">
        <v>118</v>
      </c>
      <c r="B535" s="240" t="s">
        <v>947</v>
      </c>
      <c r="C535" s="240" t="s">
        <v>218</v>
      </c>
      <c r="D535" s="240" t="s">
        <v>302</v>
      </c>
      <c r="E535" s="241" t="s">
        <v>309</v>
      </c>
      <c r="F535" s="241" t="s">
        <v>254</v>
      </c>
      <c r="G535" s="242" t="s">
        <v>785</v>
      </c>
      <c r="H535" s="247">
        <v>1955150</v>
      </c>
      <c r="I535" s="248" t="s">
        <v>948</v>
      </c>
      <c r="J535" s="249"/>
      <c r="T535" s="246"/>
      <c r="U535" s="246"/>
      <c r="V535" s="246"/>
      <c r="W535" s="246"/>
    </row>
    <row r="536" spans="1:23" ht="17.649999999999999" customHeight="1" x14ac:dyDescent="0.25">
      <c r="A536" s="239">
        <v>119</v>
      </c>
      <c r="B536" s="240" t="s">
        <v>949</v>
      </c>
      <c r="C536" s="240" t="s">
        <v>218</v>
      </c>
      <c r="D536" s="240" t="s">
        <v>302</v>
      </c>
      <c r="E536" s="241" t="s">
        <v>309</v>
      </c>
      <c r="F536" s="241" t="s">
        <v>254</v>
      </c>
      <c r="G536" s="242" t="s">
        <v>785</v>
      </c>
      <c r="H536" s="247">
        <v>1824713.67</v>
      </c>
      <c r="I536" s="248" t="s">
        <v>950</v>
      </c>
      <c r="J536" s="249"/>
      <c r="T536" s="246"/>
      <c r="U536" s="246"/>
      <c r="V536" s="246"/>
      <c r="W536" s="246"/>
    </row>
    <row r="537" spans="1:23" ht="17.649999999999999" customHeight="1" x14ac:dyDescent="0.25">
      <c r="A537" s="239">
        <v>120</v>
      </c>
      <c r="B537" s="240" t="s">
        <v>951</v>
      </c>
      <c r="C537" s="240" t="s">
        <v>218</v>
      </c>
      <c r="D537" s="240" t="s">
        <v>302</v>
      </c>
      <c r="E537" s="241" t="s">
        <v>309</v>
      </c>
      <c r="F537" s="241" t="s">
        <v>254</v>
      </c>
      <c r="G537" s="242" t="s">
        <v>785</v>
      </c>
      <c r="H537" s="247">
        <v>1965667.97</v>
      </c>
      <c r="I537" s="248" t="s">
        <v>952</v>
      </c>
      <c r="J537" s="249"/>
      <c r="T537" s="246"/>
      <c r="U537" s="246"/>
      <c r="V537" s="246"/>
      <c r="W537" s="246"/>
    </row>
    <row r="538" spans="1:23" ht="17.649999999999999" customHeight="1" x14ac:dyDescent="0.25">
      <c r="A538" s="239">
        <v>121</v>
      </c>
      <c r="B538" s="240" t="s">
        <v>953</v>
      </c>
      <c r="C538" s="240" t="s">
        <v>218</v>
      </c>
      <c r="D538" s="240" t="s">
        <v>302</v>
      </c>
      <c r="E538" s="241" t="s">
        <v>306</v>
      </c>
      <c r="F538" s="241" t="s">
        <v>254</v>
      </c>
      <c r="G538" s="242" t="s">
        <v>785</v>
      </c>
      <c r="H538" s="247">
        <v>686800</v>
      </c>
      <c r="I538" s="248" t="s">
        <v>954</v>
      </c>
      <c r="J538" s="249"/>
      <c r="T538" s="246"/>
      <c r="U538" s="246"/>
      <c r="V538" s="246"/>
      <c r="W538" s="246"/>
    </row>
    <row r="539" spans="1:23" ht="17.649999999999999" customHeight="1" x14ac:dyDescent="0.25">
      <c r="A539" s="239">
        <v>122</v>
      </c>
      <c r="B539" s="240" t="s">
        <v>955</v>
      </c>
      <c r="C539" s="240" t="s">
        <v>218</v>
      </c>
      <c r="D539" s="240" t="s">
        <v>302</v>
      </c>
      <c r="E539" s="241" t="s">
        <v>309</v>
      </c>
      <c r="F539" s="241" t="s">
        <v>254</v>
      </c>
      <c r="G539" s="242" t="s">
        <v>785</v>
      </c>
      <c r="H539" s="247">
        <v>2010126.93</v>
      </c>
      <c r="I539" s="248" t="s">
        <v>956</v>
      </c>
      <c r="J539" s="249"/>
      <c r="T539" s="246"/>
      <c r="U539" s="246"/>
      <c r="V539" s="246"/>
      <c r="W539" s="246"/>
    </row>
    <row r="540" spans="1:23" ht="17.649999999999999" customHeight="1" x14ac:dyDescent="0.25">
      <c r="A540" s="239">
        <v>123</v>
      </c>
      <c r="B540" s="240" t="s">
        <v>957</v>
      </c>
      <c r="C540" s="240" t="s">
        <v>218</v>
      </c>
      <c r="D540" s="240" t="s">
        <v>302</v>
      </c>
      <c r="E540" s="241" t="s">
        <v>309</v>
      </c>
      <c r="F540" s="241" t="s">
        <v>254</v>
      </c>
      <c r="G540" s="242" t="s">
        <v>785</v>
      </c>
      <c r="H540" s="247">
        <v>1984962</v>
      </c>
      <c r="I540" s="248" t="s">
        <v>958</v>
      </c>
      <c r="J540" s="249"/>
      <c r="T540" s="246"/>
      <c r="U540" s="246"/>
      <c r="V540" s="246"/>
      <c r="W540" s="246"/>
    </row>
    <row r="541" spans="1:23" ht="17.649999999999999" customHeight="1" x14ac:dyDescent="0.25">
      <c r="A541" s="239">
        <v>124</v>
      </c>
      <c r="B541" s="240" t="s">
        <v>959</v>
      </c>
      <c r="C541" s="240" t="s">
        <v>218</v>
      </c>
      <c r="D541" s="240" t="s">
        <v>302</v>
      </c>
      <c r="E541" s="241" t="s">
        <v>309</v>
      </c>
      <c r="F541" s="241" t="s">
        <v>254</v>
      </c>
      <c r="G541" s="242" t="s">
        <v>785</v>
      </c>
      <c r="H541" s="247">
        <v>3312873.61</v>
      </c>
      <c r="I541" s="248" t="s">
        <v>960</v>
      </c>
      <c r="J541" s="249"/>
      <c r="T541" s="246"/>
      <c r="U541" s="246"/>
      <c r="V541" s="246"/>
      <c r="W541" s="246"/>
    </row>
    <row r="542" spans="1:23" ht="17.649999999999999" customHeight="1" x14ac:dyDescent="0.25">
      <c r="A542" s="239">
        <v>125</v>
      </c>
      <c r="B542" s="240" t="s">
        <v>961</v>
      </c>
      <c r="C542" s="240" t="s">
        <v>218</v>
      </c>
      <c r="D542" s="240" t="s">
        <v>302</v>
      </c>
      <c r="E542" s="241" t="s">
        <v>309</v>
      </c>
      <c r="F542" s="241" t="s">
        <v>254</v>
      </c>
      <c r="G542" s="242" t="s">
        <v>785</v>
      </c>
      <c r="H542" s="247">
        <v>1999914.67</v>
      </c>
      <c r="I542" s="248" t="s">
        <v>948</v>
      </c>
      <c r="J542" s="249"/>
      <c r="T542" s="246"/>
      <c r="U542" s="246"/>
      <c r="V542" s="246"/>
      <c r="W542" s="246"/>
    </row>
    <row r="543" spans="1:23" ht="17.649999999999999" customHeight="1" x14ac:dyDescent="0.25">
      <c r="A543" s="239">
        <v>126</v>
      </c>
      <c r="B543" s="240" t="s">
        <v>962</v>
      </c>
      <c r="C543" s="240" t="s">
        <v>218</v>
      </c>
      <c r="D543" s="240" t="s">
        <v>302</v>
      </c>
      <c r="E543" s="241" t="s">
        <v>306</v>
      </c>
      <c r="F543" s="241" t="s">
        <v>254</v>
      </c>
      <c r="G543" s="242" t="s">
        <v>785</v>
      </c>
      <c r="H543" s="247">
        <v>3322733.1</v>
      </c>
      <c r="I543" s="248" t="s">
        <v>963</v>
      </c>
      <c r="J543" s="249"/>
      <c r="T543" s="246"/>
      <c r="U543" s="246"/>
      <c r="V543" s="246"/>
      <c r="W543" s="246"/>
    </row>
    <row r="544" spans="1:23" ht="17.649999999999999" customHeight="1" x14ac:dyDescent="0.25">
      <c r="A544" s="239">
        <v>127</v>
      </c>
      <c r="B544" s="240" t="s">
        <v>964</v>
      </c>
      <c r="C544" s="240" t="s">
        <v>218</v>
      </c>
      <c r="D544" s="240" t="s">
        <v>302</v>
      </c>
      <c r="E544" s="241" t="s">
        <v>309</v>
      </c>
      <c r="F544" s="241" t="s">
        <v>254</v>
      </c>
      <c r="G544" s="242" t="s">
        <v>785</v>
      </c>
      <c r="H544" s="247">
        <v>1999130</v>
      </c>
      <c r="I544" s="248" t="s">
        <v>895</v>
      </c>
      <c r="J544" s="249"/>
      <c r="T544" s="246"/>
      <c r="U544" s="246"/>
      <c r="V544" s="246"/>
      <c r="W544" s="246"/>
    </row>
    <row r="545" spans="1:23" ht="17.649999999999999" customHeight="1" x14ac:dyDescent="0.25">
      <c r="A545" s="239">
        <v>128</v>
      </c>
      <c r="B545" s="240" t="s">
        <v>965</v>
      </c>
      <c r="C545" s="240" t="s">
        <v>218</v>
      </c>
      <c r="D545" s="240" t="s">
        <v>302</v>
      </c>
      <c r="E545" s="241" t="s">
        <v>309</v>
      </c>
      <c r="F545" s="241" t="s">
        <v>254</v>
      </c>
      <c r="G545" s="242" t="s">
        <v>785</v>
      </c>
      <c r="H545" s="247">
        <v>1911554.46</v>
      </c>
      <c r="I545" s="248" t="s">
        <v>966</v>
      </c>
      <c r="J545" s="249"/>
      <c r="T545" s="246"/>
      <c r="U545" s="246"/>
      <c r="V545" s="246"/>
      <c r="W545" s="246"/>
    </row>
    <row r="546" spans="1:23" ht="17.649999999999999" customHeight="1" x14ac:dyDescent="0.25">
      <c r="A546" s="239">
        <v>129</v>
      </c>
      <c r="B546" s="240" t="s">
        <v>967</v>
      </c>
      <c r="C546" s="240" t="s">
        <v>218</v>
      </c>
      <c r="D546" s="240" t="s">
        <v>302</v>
      </c>
      <c r="E546" s="241" t="s">
        <v>309</v>
      </c>
      <c r="F546" s="241" t="s">
        <v>254</v>
      </c>
      <c r="G546" s="242" t="s">
        <v>785</v>
      </c>
      <c r="H546" s="247">
        <v>1939814.29</v>
      </c>
      <c r="I546" s="248" t="s">
        <v>968</v>
      </c>
      <c r="J546" s="249"/>
      <c r="T546" s="246"/>
      <c r="U546" s="246"/>
      <c r="V546" s="246"/>
      <c r="W546" s="246"/>
    </row>
    <row r="547" spans="1:23" ht="17.649999999999999" customHeight="1" x14ac:dyDescent="0.25">
      <c r="A547" s="239">
        <v>130</v>
      </c>
      <c r="B547" s="240" t="s">
        <v>969</v>
      </c>
      <c r="C547" s="240" t="s">
        <v>218</v>
      </c>
      <c r="D547" s="240" t="s">
        <v>302</v>
      </c>
      <c r="E547" s="241" t="s">
        <v>309</v>
      </c>
      <c r="F547" s="241" t="s">
        <v>254</v>
      </c>
      <c r="G547" s="242" t="s">
        <v>785</v>
      </c>
      <c r="H547" s="247">
        <v>3135000</v>
      </c>
      <c r="I547" s="248" t="s">
        <v>895</v>
      </c>
      <c r="J547" s="249"/>
      <c r="T547" s="246"/>
      <c r="U547" s="246"/>
      <c r="V547" s="246"/>
      <c r="W547" s="246"/>
    </row>
    <row r="548" spans="1:23" ht="17.649999999999999" customHeight="1" x14ac:dyDescent="0.25">
      <c r="A548" s="239">
        <v>131</v>
      </c>
      <c r="B548" s="240" t="s">
        <v>970</v>
      </c>
      <c r="C548" s="240" t="s">
        <v>218</v>
      </c>
      <c r="D548" s="240" t="s">
        <v>302</v>
      </c>
      <c r="E548" s="241" t="s">
        <v>306</v>
      </c>
      <c r="F548" s="241" t="s">
        <v>254</v>
      </c>
      <c r="G548" s="242" t="s">
        <v>785</v>
      </c>
      <c r="H548" s="247">
        <v>2817465</v>
      </c>
      <c r="I548" s="248" t="s">
        <v>895</v>
      </c>
      <c r="J548" s="249"/>
      <c r="T548" s="246"/>
      <c r="U548" s="246"/>
      <c r="V548" s="246"/>
      <c r="W548" s="246"/>
    </row>
    <row r="549" spans="1:23" ht="17.649999999999999" customHeight="1" x14ac:dyDescent="0.25">
      <c r="A549" s="239">
        <v>132</v>
      </c>
      <c r="B549" s="240" t="s">
        <v>971</v>
      </c>
      <c r="C549" s="240" t="s">
        <v>218</v>
      </c>
      <c r="D549" s="240" t="s">
        <v>302</v>
      </c>
      <c r="E549" s="241" t="s">
        <v>309</v>
      </c>
      <c r="F549" s="241" t="s">
        <v>254</v>
      </c>
      <c r="G549" s="242" t="s">
        <v>785</v>
      </c>
      <c r="H549" s="247">
        <v>1552851.84</v>
      </c>
      <c r="I549" s="248" t="s">
        <v>972</v>
      </c>
      <c r="J549" s="249"/>
      <c r="T549" s="246"/>
      <c r="U549" s="246"/>
      <c r="V549" s="246"/>
      <c r="W549" s="246"/>
    </row>
    <row r="550" spans="1:23" ht="17.649999999999999" customHeight="1" x14ac:dyDescent="0.25">
      <c r="A550" s="239">
        <v>133</v>
      </c>
      <c r="B550" s="240" t="s">
        <v>973</v>
      </c>
      <c r="C550" s="240" t="s">
        <v>218</v>
      </c>
      <c r="D550" s="240" t="s">
        <v>302</v>
      </c>
      <c r="E550" s="241" t="s">
        <v>309</v>
      </c>
      <c r="F550" s="241" t="s">
        <v>254</v>
      </c>
      <c r="G550" s="242" t="s">
        <v>785</v>
      </c>
      <c r="H550" s="247">
        <v>1533657</v>
      </c>
      <c r="I550" s="248" t="s">
        <v>972</v>
      </c>
      <c r="J550" s="249"/>
      <c r="T550" s="246"/>
      <c r="U550" s="246"/>
      <c r="V550" s="246"/>
      <c r="W550" s="246"/>
    </row>
    <row r="551" spans="1:23" ht="17.649999999999999" customHeight="1" x14ac:dyDescent="0.25">
      <c r="A551" s="239">
        <v>134</v>
      </c>
      <c r="B551" s="240" t="s">
        <v>974</v>
      </c>
      <c r="C551" s="240" t="s">
        <v>218</v>
      </c>
      <c r="D551" s="240" t="s">
        <v>302</v>
      </c>
      <c r="E551" s="241" t="s">
        <v>309</v>
      </c>
      <c r="F551" s="241" t="s">
        <v>254</v>
      </c>
      <c r="G551" s="242" t="s">
        <v>785</v>
      </c>
      <c r="H551" s="247">
        <v>1557785.4</v>
      </c>
      <c r="I551" s="248" t="s">
        <v>972</v>
      </c>
      <c r="J551" s="249"/>
      <c r="T551" s="246"/>
      <c r="U551" s="246"/>
      <c r="V551" s="246"/>
      <c r="W551" s="246"/>
    </row>
    <row r="552" spans="1:23" ht="17.649999999999999" customHeight="1" x14ac:dyDescent="0.25">
      <c r="A552" s="239">
        <v>135</v>
      </c>
      <c r="B552" s="240" t="s">
        <v>975</v>
      </c>
      <c r="C552" s="240" t="s">
        <v>218</v>
      </c>
      <c r="D552" s="240" t="s">
        <v>302</v>
      </c>
      <c r="E552" s="241" t="s">
        <v>309</v>
      </c>
      <c r="F552" s="241" t="s">
        <v>254</v>
      </c>
      <c r="G552" s="242" t="s">
        <v>785</v>
      </c>
      <c r="H552" s="247">
        <v>1539307</v>
      </c>
      <c r="I552" s="248" t="s">
        <v>972</v>
      </c>
      <c r="J552" s="249"/>
      <c r="T552" s="246"/>
      <c r="U552" s="246"/>
      <c r="V552" s="246"/>
      <c r="W552" s="246"/>
    </row>
    <row r="553" spans="1:23" ht="17.649999999999999" customHeight="1" x14ac:dyDescent="0.25">
      <c r="A553" s="239">
        <v>136</v>
      </c>
      <c r="B553" s="240" t="s">
        <v>976</v>
      </c>
      <c r="C553" s="240" t="s">
        <v>218</v>
      </c>
      <c r="D553" s="240" t="s">
        <v>302</v>
      </c>
      <c r="E553" s="241" t="s">
        <v>309</v>
      </c>
      <c r="F553" s="241" t="s">
        <v>254</v>
      </c>
      <c r="G553" s="242" t="s">
        <v>785</v>
      </c>
      <c r="H553" s="247">
        <v>1444100.42</v>
      </c>
      <c r="I553" s="248" t="s">
        <v>972</v>
      </c>
      <c r="J553" s="249"/>
      <c r="T553" s="246"/>
      <c r="U553" s="246"/>
      <c r="V553" s="246"/>
      <c r="W553" s="246"/>
    </row>
    <row r="554" spans="1:23" ht="17.649999999999999" customHeight="1" x14ac:dyDescent="0.25">
      <c r="A554" s="239">
        <v>137</v>
      </c>
      <c r="B554" s="240" t="s">
        <v>977</v>
      </c>
      <c r="C554" s="240" t="s">
        <v>218</v>
      </c>
      <c r="D554" s="240" t="s">
        <v>302</v>
      </c>
      <c r="E554" s="241" t="s">
        <v>309</v>
      </c>
      <c r="F554" s="241" t="s">
        <v>254</v>
      </c>
      <c r="G554" s="242" t="s">
        <v>785</v>
      </c>
      <c r="H554" s="247">
        <v>1985199</v>
      </c>
      <c r="I554" s="248" t="s">
        <v>759</v>
      </c>
      <c r="J554" s="249"/>
      <c r="T554" s="246"/>
      <c r="U554" s="246"/>
      <c r="V554" s="246"/>
      <c r="W554" s="246"/>
    </row>
    <row r="555" spans="1:23" ht="17.649999999999999" customHeight="1" x14ac:dyDescent="0.25">
      <c r="A555" s="239">
        <v>138</v>
      </c>
      <c r="B555" s="240" t="s">
        <v>978</v>
      </c>
      <c r="C555" s="240" t="s">
        <v>218</v>
      </c>
      <c r="D555" s="240" t="s">
        <v>302</v>
      </c>
      <c r="E555" s="241" t="s">
        <v>309</v>
      </c>
      <c r="F555" s="241" t="s">
        <v>254</v>
      </c>
      <c r="G555" s="242" t="s">
        <v>785</v>
      </c>
      <c r="H555" s="247">
        <v>1525004.4</v>
      </c>
      <c r="I555" s="248" t="s">
        <v>915</v>
      </c>
      <c r="J555" s="249"/>
      <c r="T555" s="246"/>
      <c r="U555" s="246"/>
      <c r="V555" s="246"/>
      <c r="W555" s="246"/>
    </row>
    <row r="556" spans="1:23" ht="17.649999999999999" customHeight="1" x14ac:dyDescent="0.25">
      <c r="A556" s="239">
        <v>139</v>
      </c>
      <c r="B556" s="240" t="s">
        <v>979</v>
      </c>
      <c r="C556" s="240" t="s">
        <v>218</v>
      </c>
      <c r="D556" s="240" t="s">
        <v>302</v>
      </c>
      <c r="E556" s="241" t="s">
        <v>309</v>
      </c>
      <c r="F556" s="241" t="s">
        <v>254</v>
      </c>
      <c r="G556" s="242" t="s">
        <v>785</v>
      </c>
      <c r="H556" s="247">
        <v>1882442.61</v>
      </c>
      <c r="I556" s="248" t="s">
        <v>972</v>
      </c>
      <c r="J556" s="249"/>
      <c r="T556" s="246"/>
      <c r="U556" s="246"/>
      <c r="V556" s="246"/>
      <c r="W556" s="246"/>
    </row>
    <row r="557" spans="1:23" ht="17.649999999999999" customHeight="1" x14ac:dyDescent="0.25">
      <c r="A557" s="239">
        <v>140</v>
      </c>
      <c r="B557" s="240" t="s">
        <v>980</v>
      </c>
      <c r="C557" s="240" t="s">
        <v>218</v>
      </c>
      <c r="D557" s="240" t="s">
        <v>302</v>
      </c>
      <c r="E557" s="241" t="s">
        <v>730</v>
      </c>
      <c r="F557" s="241" t="s">
        <v>254</v>
      </c>
      <c r="G557" s="242" t="s">
        <v>785</v>
      </c>
      <c r="H557" s="247">
        <v>1996746</v>
      </c>
      <c r="I557" s="248" t="s">
        <v>981</v>
      </c>
      <c r="J557" s="249"/>
      <c r="T557" s="246"/>
      <c r="U557" s="246"/>
      <c r="V557" s="246"/>
      <c r="W557" s="246"/>
    </row>
    <row r="558" spans="1:23" ht="17.649999999999999" customHeight="1" x14ac:dyDescent="0.25">
      <c r="A558" s="239">
        <v>141</v>
      </c>
      <c r="B558" s="240" t="s">
        <v>982</v>
      </c>
      <c r="C558" s="240" t="s">
        <v>218</v>
      </c>
      <c r="D558" s="240" t="s">
        <v>302</v>
      </c>
      <c r="E558" s="241" t="s">
        <v>306</v>
      </c>
      <c r="F558" s="241" t="s">
        <v>254</v>
      </c>
      <c r="G558" s="242" t="s">
        <v>785</v>
      </c>
      <c r="H558" s="247">
        <v>2810019.31</v>
      </c>
      <c r="I558" s="248" t="s">
        <v>983</v>
      </c>
      <c r="J558" s="249"/>
      <c r="T558" s="246"/>
      <c r="U558" s="246"/>
      <c r="V558" s="246"/>
      <c r="W558" s="246"/>
    </row>
    <row r="559" spans="1:23" ht="17.649999999999999" customHeight="1" x14ac:dyDescent="0.25">
      <c r="A559" s="239">
        <v>142</v>
      </c>
      <c r="B559" s="240" t="s">
        <v>984</v>
      </c>
      <c r="C559" s="240" t="s">
        <v>218</v>
      </c>
      <c r="D559" s="240" t="s">
        <v>302</v>
      </c>
      <c r="E559" s="241" t="s">
        <v>309</v>
      </c>
      <c r="F559" s="241" t="s">
        <v>254</v>
      </c>
      <c r="G559" s="242" t="s">
        <v>785</v>
      </c>
      <c r="H559" s="247">
        <v>1463370.61</v>
      </c>
      <c r="I559" s="248" t="s">
        <v>985</v>
      </c>
      <c r="J559" s="249"/>
      <c r="T559" s="246"/>
      <c r="U559" s="246"/>
      <c r="V559" s="246"/>
      <c r="W559" s="246"/>
    </row>
    <row r="560" spans="1:23" ht="17.649999999999999" customHeight="1" x14ac:dyDescent="0.25">
      <c r="A560" s="239">
        <v>143</v>
      </c>
      <c r="B560" s="240" t="s">
        <v>986</v>
      </c>
      <c r="C560" s="240" t="s">
        <v>218</v>
      </c>
      <c r="D560" s="240" t="s">
        <v>302</v>
      </c>
      <c r="E560" s="241" t="s">
        <v>309</v>
      </c>
      <c r="F560" s="241" t="s">
        <v>254</v>
      </c>
      <c r="G560" s="242" t="s">
        <v>785</v>
      </c>
      <c r="H560" s="247">
        <v>3026386.25</v>
      </c>
      <c r="I560" s="248" t="s">
        <v>987</v>
      </c>
      <c r="J560" s="249"/>
      <c r="T560" s="246"/>
      <c r="U560" s="246"/>
      <c r="V560" s="246"/>
      <c r="W560" s="246"/>
    </row>
    <row r="561" spans="1:23" ht="17.649999999999999" customHeight="1" x14ac:dyDescent="0.25">
      <c r="A561" s="239">
        <v>144</v>
      </c>
      <c r="B561" s="240" t="s">
        <v>988</v>
      </c>
      <c r="C561" s="240" t="s">
        <v>218</v>
      </c>
      <c r="D561" s="240" t="s">
        <v>302</v>
      </c>
      <c r="E561" s="241" t="s">
        <v>309</v>
      </c>
      <c r="F561" s="241" t="s">
        <v>254</v>
      </c>
      <c r="G561" s="242" t="s">
        <v>785</v>
      </c>
      <c r="H561" s="247">
        <v>3127679.83</v>
      </c>
      <c r="I561" s="248" t="s">
        <v>547</v>
      </c>
      <c r="J561" s="249"/>
      <c r="T561" s="246"/>
      <c r="U561" s="246"/>
      <c r="V561" s="246"/>
      <c r="W561" s="246"/>
    </row>
    <row r="562" spans="1:23" ht="17.649999999999999" customHeight="1" x14ac:dyDescent="0.25">
      <c r="A562" s="239">
        <v>145</v>
      </c>
      <c r="B562" s="240" t="s">
        <v>989</v>
      </c>
      <c r="C562" s="240" t="s">
        <v>218</v>
      </c>
      <c r="D562" s="240" t="s">
        <v>302</v>
      </c>
      <c r="E562" s="241" t="s">
        <v>309</v>
      </c>
      <c r="F562" s="241" t="s">
        <v>254</v>
      </c>
      <c r="G562" s="242" t="s">
        <v>785</v>
      </c>
      <c r="H562" s="247">
        <v>3026386.25</v>
      </c>
      <c r="I562" s="248" t="s">
        <v>547</v>
      </c>
      <c r="J562" s="249"/>
      <c r="T562" s="246"/>
      <c r="U562" s="246"/>
      <c r="V562" s="246"/>
      <c r="W562" s="246"/>
    </row>
    <row r="563" spans="1:23" ht="17.649999999999999" customHeight="1" x14ac:dyDescent="0.25">
      <c r="A563" s="239">
        <v>146</v>
      </c>
      <c r="B563" s="240" t="s">
        <v>990</v>
      </c>
      <c r="C563" s="240" t="s">
        <v>218</v>
      </c>
      <c r="D563" s="240" t="s">
        <v>302</v>
      </c>
      <c r="E563" s="241" t="s">
        <v>309</v>
      </c>
      <c r="F563" s="241" t="s">
        <v>254</v>
      </c>
      <c r="G563" s="242" t="s">
        <v>785</v>
      </c>
      <c r="H563" s="247">
        <v>1877214.55</v>
      </c>
      <c r="I563" s="248" t="s">
        <v>954</v>
      </c>
      <c r="J563" s="249"/>
      <c r="T563" s="246"/>
      <c r="U563" s="246"/>
      <c r="V563" s="246"/>
      <c r="W563" s="246"/>
    </row>
    <row r="564" spans="1:23" ht="17.649999999999999" customHeight="1" x14ac:dyDescent="0.25">
      <c r="A564" s="239">
        <v>147</v>
      </c>
      <c r="B564" s="240" t="s">
        <v>991</v>
      </c>
      <c r="C564" s="240" t="s">
        <v>218</v>
      </c>
      <c r="D564" s="240" t="s">
        <v>302</v>
      </c>
      <c r="E564" s="241" t="s">
        <v>309</v>
      </c>
      <c r="F564" s="241" t="s">
        <v>254</v>
      </c>
      <c r="G564" s="242" t="s">
        <v>785</v>
      </c>
      <c r="H564" s="247">
        <v>1934839.07</v>
      </c>
      <c r="I564" s="248" t="s">
        <v>987</v>
      </c>
      <c r="J564" s="249"/>
      <c r="T564" s="246"/>
      <c r="U564" s="246"/>
      <c r="V564" s="246"/>
      <c r="W564" s="246"/>
    </row>
    <row r="565" spans="1:23" ht="17.649999999999999" customHeight="1" x14ac:dyDescent="0.25">
      <c r="A565" s="239">
        <v>148</v>
      </c>
      <c r="B565" s="240" t="s">
        <v>992</v>
      </c>
      <c r="C565" s="240" t="s">
        <v>218</v>
      </c>
      <c r="D565" s="240" t="s">
        <v>302</v>
      </c>
      <c r="E565" s="241" t="s">
        <v>309</v>
      </c>
      <c r="F565" s="241" t="s">
        <v>254</v>
      </c>
      <c r="G565" s="242" t="s">
        <v>785</v>
      </c>
      <c r="H565" s="247">
        <v>2000000</v>
      </c>
      <c r="I565" s="248" t="s">
        <v>993</v>
      </c>
      <c r="J565" s="249"/>
      <c r="T565" s="246"/>
      <c r="U565" s="246"/>
      <c r="V565" s="246"/>
      <c r="W565" s="246"/>
    </row>
    <row r="566" spans="1:23" ht="17.649999999999999" customHeight="1" x14ac:dyDescent="0.25">
      <c r="A566" s="239">
        <v>149</v>
      </c>
      <c r="B566" s="240" t="s">
        <v>994</v>
      </c>
      <c r="C566" s="240" t="s">
        <v>218</v>
      </c>
      <c r="D566" s="240" t="s">
        <v>302</v>
      </c>
      <c r="E566" s="241" t="s">
        <v>309</v>
      </c>
      <c r="F566" s="241" t="s">
        <v>254</v>
      </c>
      <c r="G566" s="242" t="s">
        <v>785</v>
      </c>
      <c r="H566" s="247">
        <v>1997713.05</v>
      </c>
      <c r="I566" s="248" t="s">
        <v>993</v>
      </c>
      <c r="J566" s="249"/>
      <c r="T566" s="246"/>
      <c r="U566" s="246"/>
      <c r="V566" s="246"/>
      <c r="W566" s="246"/>
    </row>
    <row r="567" spans="1:23" ht="17.649999999999999" customHeight="1" x14ac:dyDescent="0.25">
      <c r="A567" s="239">
        <v>150</v>
      </c>
      <c r="B567" s="240" t="s">
        <v>995</v>
      </c>
      <c r="C567" s="240" t="s">
        <v>218</v>
      </c>
      <c r="D567" s="240" t="s">
        <v>302</v>
      </c>
      <c r="E567" s="241" t="s">
        <v>309</v>
      </c>
      <c r="F567" s="241" t="s">
        <v>254</v>
      </c>
      <c r="G567" s="242" t="s">
        <v>785</v>
      </c>
      <c r="H567" s="247">
        <v>1993926.66</v>
      </c>
      <c r="I567" s="248" t="s">
        <v>987</v>
      </c>
      <c r="J567" s="249"/>
      <c r="T567" s="246"/>
      <c r="U567" s="246"/>
      <c r="V567" s="246"/>
      <c r="W567" s="246"/>
    </row>
    <row r="568" spans="1:23" ht="17.649999999999999" customHeight="1" x14ac:dyDescent="0.25">
      <c r="A568" s="239">
        <v>151</v>
      </c>
      <c r="B568" s="240" t="s">
        <v>996</v>
      </c>
      <c r="C568" s="240" t="s">
        <v>218</v>
      </c>
      <c r="D568" s="240" t="s">
        <v>302</v>
      </c>
      <c r="E568" s="241" t="s">
        <v>309</v>
      </c>
      <c r="F568" s="241" t="s">
        <v>254</v>
      </c>
      <c r="G568" s="242" t="s">
        <v>785</v>
      </c>
      <c r="H568" s="247">
        <v>1990231.64</v>
      </c>
      <c r="I568" s="248" t="s">
        <v>987</v>
      </c>
      <c r="J568" s="249"/>
      <c r="T568" s="246"/>
      <c r="U568" s="246"/>
      <c r="V568" s="246"/>
      <c r="W568" s="246"/>
    </row>
    <row r="569" spans="1:23" ht="17.649999999999999" customHeight="1" x14ac:dyDescent="0.25">
      <c r="A569" s="239">
        <v>152</v>
      </c>
      <c r="B569" s="240" t="s">
        <v>997</v>
      </c>
      <c r="C569" s="240" t="s">
        <v>218</v>
      </c>
      <c r="D569" s="240" t="s">
        <v>302</v>
      </c>
      <c r="E569" s="241" t="s">
        <v>309</v>
      </c>
      <c r="F569" s="241" t="s">
        <v>254</v>
      </c>
      <c r="G569" s="242" t="s">
        <v>785</v>
      </c>
      <c r="H569" s="247">
        <v>1997263.28</v>
      </c>
      <c r="I569" s="248" t="s">
        <v>987</v>
      </c>
      <c r="J569" s="249"/>
      <c r="T569" s="246"/>
      <c r="U569" s="246"/>
      <c r="V569" s="246"/>
      <c r="W569" s="246"/>
    </row>
    <row r="570" spans="1:23" ht="17.649999999999999" customHeight="1" x14ac:dyDescent="0.25">
      <c r="A570" s="239">
        <v>153</v>
      </c>
      <c r="B570" s="240" t="s">
        <v>998</v>
      </c>
      <c r="C570" s="240" t="s">
        <v>218</v>
      </c>
      <c r="D570" s="240" t="s">
        <v>302</v>
      </c>
      <c r="E570" s="241" t="s">
        <v>309</v>
      </c>
      <c r="F570" s="241" t="s">
        <v>254</v>
      </c>
      <c r="G570" s="242" t="s">
        <v>785</v>
      </c>
      <c r="H570" s="247">
        <v>1975690.2</v>
      </c>
      <c r="I570" s="248" t="s">
        <v>999</v>
      </c>
      <c r="J570" s="249"/>
      <c r="T570" s="246"/>
      <c r="U570" s="246"/>
      <c r="V570" s="246"/>
      <c r="W570" s="246"/>
    </row>
    <row r="571" spans="1:23" ht="17.649999999999999" customHeight="1" x14ac:dyDescent="0.25">
      <c r="A571" s="239">
        <v>154</v>
      </c>
      <c r="B571" s="240" t="s">
        <v>1000</v>
      </c>
      <c r="C571" s="240" t="s">
        <v>218</v>
      </c>
      <c r="D571" s="240" t="s">
        <v>302</v>
      </c>
      <c r="E571" s="241" t="s">
        <v>309</v>
      </c>
      <c r="F571" s="241" t="s">
        <v>254</v>
      </c>
      <c r="G571" s="242" t="s">
        <v>785</v>
      </c>
      <c r="H571" s="247">
        <v>1946620.95</v>
      </c>
      <c r="I571" s="248" t="s">
        <v>1001</v>
      </c>
      <c r="J571" s="249"/>
      <c r="T571" s="246"/>
      <c r="U571" s="246"/>
      <c r="V571" s="246"/>
      <c r="W571" s="246"/>
    </row>
    <row r="572" spans="1:23" ht="17.649999999999999" customHeight="1" x14ac:dyDescent="0.25">
      <c r="A572" s="239">
        <v>155</v>
      </c>
      <c r="B572" s="240" t="s">
        <v>1002</v>
      </c>
      <c r="C572" s="240" t="s">
        <v>218</v>
      </c>
      <c r="D572" s="240" t="s">
        <v>302</v>
      </c>
      <c r="E572" s="241" t="s">
        <v>309</v>
      </c>
      <c r="F572" s="241" t="s">
        <v>254</v>
      </c>
      <c r="G572" s="242" t="s">
        <v>785</v>
      </c>
      <c r="H572" s="247">
        <v>1998948.02</v>
      </c>
      <c r="I572" s="248" t="s">
        <v>999</v>
      </c>
      <c r="J572" s="249"/>
      <c r="T572" s="246"/>
      <c r="U572" s="246"/>
      <c r="V572" s="246"/>
      <c r="W572" s="246"/>
    </row>
    <row r="573" spans="1:23" ht="17.649999999999999" customHeight="1" x14ac:dyDescent="0.25">
      <c r="A573" s="239">
        <v>156</v>
      </c>
      <c r="B573" s="240" t="s">
        <v>1003</v>
      </c>
      <c r="C573" s="240" t="s">
        <v>218</v>
      </c>
      <c r="D573" s="240" t="s">
        <v>302</v>
      </c>
      <c r="E573" s="241" t="s">
        <v>309</v>
      </c>
      <c r="F573" s="241" t="s">
        <v>254</v>
      </c>
      <c r="G573" s="242" t="s">
        <v>785</v>
      </c>
      <c r="H573" s="247">
        <v>1720783.84</v>
      </c>
      <c r="I573" s="248" t="s">
        <v>1001</v>
      </c>
      <c r="J573" s="249"/>
      <c r="T573" s="246"/>
      <c r="U573" s="246"/>
      <c r="V573" s="246"/>
      <c r="W573" s="246"/>
    </row>
    <row r="574" spans="1:23" ht="17.649999999999999" customHeight="1" x14ac:dyDescent="0.25">
      <c r="A574" s="239">
        <v>157</v>
      </c>
      <c r="B574" s="240" t="s">
        <v>1004</v>
      </c>
      <c r="C574" s="240" t="s">
        <v>218</v>
      </c>
      <c r="D574" s="240" t="s">
        <v>302</v>
      </c>
      <c r="E574" s="241" t="s">
        <v>309</v>
      </c>
      <c r="F574" s="241" t="s">
        <v>254</v>
      </c>
      <c r="G574" s="242" t="s">
        <v>785</v>
      </c>
      <c r="H574" s="247">
        <v>1946620.95</v>
      </c>
      <c r="I574" s="248" t="s">
        <v>1001</v>
      </c>
      <c r="J574" s="249"/>
      <c r="T574" s="246"/>
      <c r="U574" s="246"/>
      <c r="V574" s="246"/>
      <c r="W574" s="246"/>
    </row>
    <row r="575" spans="1:23" ht="17.649999999999999" customHeight="1" x14ac:dyDescent="0.25">
      <c r="A575" s="239">
        <v>158</v>
      </c>
      <c r="B575" s="240" t="s">
        <v>1005</v>
      </c>
      <c r="C575" s="240" t="s">
        <v>218</v>
      </c>
      <c r="D575" s="240" t="s">
        <v>302</v>
      </c>
      <c r="E575" s="241" t="s">
        <v>309</v>
      </c>
      <c r="F575" s="241" t="s">
        <v>254</v>
      </c>
      <c r="G575" s="242" t="s">
        <v>785</v>
      </c>
      <c r="H575" s="247">
        <v>1988977.93</v>
      </c>
      <c r="I575" s="248" t="s">
        <v>999</v>
      </c>
      <c r="J575" s="249"/>
      <c r="T575" s="246"/>
      <c r="U575" s="246"/>
      <c r="V575" s="246"/>
      <c r="W575" s="246"/>
    </row>
    <row r="576" spans="1:23" ht="17.649999999999999" customHeight="1" x14ac:dyDescent="0.25">
      <c r="A576" s="239">
        <v>159</v>
      </c>
      <c r="B576" s="240" t="s">
        <v>1006</v>
      </c>
      <c r="C576" s="240" t="s">
        <v>218</v>
      </c>
      <c r="D576" s="240" t="s">
        <v>302</v>
      </c>
      <c r="E576" s="241" t="s">
        <v>309</v>
      </c>
      <c r="F576" s="241" t="s">
        <v>254</v>
      </c>
      <c r="G576" s="242" t="s">
        <v>785</v>
      </c>
      <c r="H576" s="247">
        <v>1674090.27</v>
      </c>
      <c r="I576" s="248" t="s">
        <v>1001</v>
      </c>
      <c r="J576" s="249"/>
      <c r="T576" s="246"/>
      <c r="U576" s="246"/>
      <c r="V576" s="246"/>
      <c r="W576" s="246"/>
    </row>
    <row r="577" spans="1:23" ht="17.649999999999999" customHeight="1" x14ac:dyDescent="0.25">
      <c r="A577" s="239">
        <v>160</v>
      </c>
      <c r="B577" s="240" t="s">
        <v>1007</v>
      </c>
      <c r="C577" s="240" t="s">
        <v>218</v>
      </c>
      <c r="D577" s="240" t="s">
        <v>302</v>
      </c>
      <c r="E577" s="241" t="s">
        <v>309</v>
      </c>
      <c r="F577" s="241" t="s">
        <v>254</v>
      </c>
      <c r="G577" s="242" t="s">
        <v>785</v>
      </c>
      <c r="H577" s="247">
        <v>1919000.69</v>
      </c>
      <c r="I577" s="248" t="s">
        <v>1001</v>
      </c>
      <c r="J577" s="249"/>
      <c r="T577" s="246"/>
      <c r="U577" s="246"/>
      <c r="V577" s="246"/>
      <c r="W577" s="246"/>
    </row>
    <row r="578" spans="1:23" ht="17.649999999999999" customHeight="1" x14ac:dyDescent="0.25">
      <c r="A578" s="239">
        <v>161</v>
      </c>
      <c r="B578" s="240" t="s">
        <v>1008</v>
      </c>
      <c r="C578" s="240" t="s">
        <v>218</v>
      </c>
      <c r="D578" s="240" t="s">
        <v>302</v>
      </c>
      <c r="E578" s="241" t="s">
        <v>309</v>
      </c>
      <c r="F578" s="241" t="s">
        <v>254</v>
      </c>
      <c r="G578" s="242" t="s">
        <v>785</v>
      </c>
      <c r="H578" s="247">
        <v>1985894.54</v>
      </c>
      <c r="I578" s="248" t="s">
        <v>1001</v>
      </c>
      <c r="J578" s="249"/>
      <c r="T578" s="246"/>
      <c r="U578" s="246"/>
      <c r="V578" s="246"/>
      <c r="W578" s="246"/>
    </row>
    <row r="579" spans="1:23" ht="17.649999999999999" customHeight="1" x14ac:dyDescent="0.25">
      <c r="A579" s="239">
        <v>162</v>
      </c>
      <c r="B579" s="240" t="s">
        <v>1009</v>
      </c>
      <c r="C579" s="240" t="s">
        <v>218</v>
      </c>
      <c r="D579" s="240" t="s">
        <v>302</v>
      </c>
      <c r="E579" s="241" t="s">
        <v>309</v>
      </c>
      <c r="F579" s="241" t="s">
        <v>254</v>
      </c>
      <c r="G579" s="242" t="s">
        <v>785</v>
      </c>
      <c r="H579" s="247">
        <v>1995995.77</v>
      </c>
      <c r="I579" s="248" t="s">
        <v>999</v>
      </c>
      <c r="J579" s="249"/>
      <c r="T579" s="246"/>
      <c r="U579" s="246"/>
      <c r="V579" s="246"/>
      <c r="W579" s="246"/>
    </row>
    <row r="580" spans="1:23" ht="17.649999999999999" customHeight="1" x14ac:dyDescent="0.25">
      <c r="A580" s="239">
        <v>163</v>
      </c>
      <c r="B580" s="240" t="s">
        <v>1010</v>
      </c>
      <c r="C580" s="240" t="s">
        <v>218</v>
      </c>
      <c r="D580" s="240" t="s">
        <v>302</v>
      </c>
      <c r="E580" s="241" t="s">
        <v>309</v>
      </c>
      <c r="F580" s="241" t="s">
        <v>254</v>
      </c>
      <c r="G580" s="242" t="s">
        <v>785</v>
      </c>
      <c r="H580" s="247">
        <v>1989165.17</v>
      </c>
      <c r="I580" s="248" t="s">
        <v>1001</v>
      </c>
      <c r="J580" s="249"/>
      <c r="T580" s="246"/>
      <c r="U580" s="246"/>
      <c r="V580" s="246"/>
      <c r="W580" s="246"/>
    </row>
    <row r="581" spans="1:23" ht="17.649999999999999" customHeight="1" x14ac:dyDescent="0.25">
      <c r="A581" s="239">
        <v>164</v>
      </c>
      <c r="B581" s="240" t="s">
        <v>1011</v>
      </c>
      <c r="C581" s="240" t="s">
        <v>218</v>
      </c>
      <c r="D581" s="240" t="s">
        <v>302</v>
      </c>
      <c r="E581" s="241" t="s">
        <v>309</v>
      </c>
      <c r="F581" s="241" t="s">
        <v>254</v>
      </c>
      <c r="G581" s="242" t="s">
        <v>785</v>
      </c>
      <c r="H581" s="247">
        <v>1996359.69</v>
      </c>
      <c r="I581" s="248" t="s">
        <v>999</v>
      </c>
      <c r="J581" s="249"/>
      <c r="T581" s="246"/>
      <c r="U581" s="246"/>
      <c r="V581" s="246"/>
      <c r="W581" s="246"/>
    </row>
    <row r="582" spans="1:23" ht="17.649999999999999" customHeight="1" x14ac:dyDescent="0.25">
      <c r="A582" s="239">
        <v>165</v>
      </c>
      <c r="B582" s="240" t="s">
        <v>1012</v>
      </c>
      <c r="C582" s="240" t="s">
        <v>218</v>
      </c>
      <c r="D582" s="240" t="s">
        <v>302</v>
      </c>
      <c r="E582" s="241" t="s">
        <v>309</v>
      </c>
      <c r="F582" s="241" t="s">
        <v>254</v>
      </c>
      <c r="G582" s="242" t="s">
        <v>785</v>
      </c>
      <c r="H582" s="247">
        <v>1760588</v>
      </c>
      <c r="I582" s="248" t="s">
        <v>999</v>
      </c>
      <c r="J582" s="249"/>
      <c r="T582" s="246"/>
      <c r="U582" s="246"/>
      <c r="V582" s="246"/>
      <c r="W582" s="246"/>
    </row>
    <row r="583" spans="1:23" ht="17.649999999999999" customHeight="1" x14ac:dyDescent="0.25">
      <c r="A583" s="239">
        <v>166</v>
      </c>
      <c r="B583" s="240" t="s">
        <v>1013</v>
      </c>
      <c r="C583" s="240" t="s">
        <v>218</v>
      </c>
      <c r="D583" s="240" t="s">
        <v>302</v>
      </c>
      <c r="E583" s="241" t="s">
        <v>309</v>
      </c>
      <c r="F583" s="241" t="s">
        <v>254</v>
      </c>
      <c r="G583" s="242" t="s">
        <v>785</v>
      </c>
      <c r="H583" s="247">
        <v>1972850</v>
      </c>
      <c r="I583" s="248" t="s">
        <v>999</v>
      </c>
      <c r="J583" s="249"/>
      <c r="T583" s="246"/>
      <c r="U583" s="246"/>
      <c r="V583" s="246"/>
      <c r="W583" s="246"/>
    </row>
    <row r="584" spans="1:23" ht="17.649999999999999" customHeight="1" x14ac:dyDescent="0.25">
      <c r="A584" s="239">
        <v>167</v>
      </c>
      <c r="B584" s="240" t="s">
        <v>1014</v>
      </c>
      <c r="C584" s="240" t="s">
        <v>218</v>
      </c>
      <c r="D584" s="240" t="s">
        <v>302</v>
      </c>
      <c r="E584" s="241" t="s">
        <v>309</v>
      </c>
      <c r="F584" s="241" t="s">
        <v>254</v>
      </c>
      <c r="G584" s="242" t="s">
        <v>785</v>
      </c>
      <c r="H584" s="247">
        <v>1999800</v>
      </c>
      <c r="I584" s="248" t="s">
        <v>1015</v>
      </c>
      <c r="J584" s="249"/>
      <c r="T584" s="246"/>
      <c r="U584" s="246"/>
      <c r="V584" s="246"/>
      <c r="W584" s="246"/>
    </row>
    <row r="585" spans="1:23" ht="17.649999999999999" customHeight="1" x14ac:dyDescent="0.25">
      <c r="A585" s="239">
        <v>168</v>
      </c>
      <c r="B585" s="240" t="s">
        <v>1016</v>
      </c>
      <c r="C585" s="240" t="s">
        <v>218</v>
      </c>
      <c r="D585" s="240" t="s">
        <v>302</v>
      </c>
      <c r="E585" s="241" t="s">
        <v>309</v>
      </c>
      <c r="F585" s="241" t="s">
        <v>254</v>
      </c>
      <c r="G585" s="242" t="s">
        <v>785</v>
      </c>
      <c r="H585" s="247">
        <v>1979845.81</v>
      </c>
      <c r="I585" s="248" t="s">
        <v>1017</v>
      </c>
      <c r="J585" s="249"/>
      <c r="T585" s="246"/>
      <c r="U585" s="246"/>
      <c r="V585" s="246"/>
      <c r="W585" s="246"/>
    </row>
    <row r="586" spans="1:23" ht="17.649999999999999" customHeight="1" x14ac:dyDescent="0.25">
      <c r="A586" s="239">
        <v>169</v>
      </c>
      <c r="B586" s="240" t="s">
        <v>1018</v>
      </c>
      <c r="C586" s="240" t="s">
        <v>218</v>
      </c>
      <c r="D586" s="240" t="s">
        <v>302</v>
      </c>
      <c r="E586" s="241" t="s">
        <v>309</v>
      </c>
      <c r="F586" s="241" t="s">
        <v>254</v>
      </c>
      <c r="G586" s="242" t="s">
        <v>785</v>
      </c>
      <c r="H586" s="247">
        <v>1918904</v>
      </c>
      <c r="I586" s="248" t="s">
        <v>1001</v>
      </c>
      <c r="J586" s="249"/>
      <c r="T586" s="246"/>
      <c r="U586" s="246"/>
      <c r="V586" s="246"/>
      <c r="W586" s="246"/>
    </row>
    <row r="587" spans="1:23" ht="17.649999999999999" customHeight="1" x14ac:dyDescent="0.25">
      <c r="A587" s="239">
        <v>170</v>
      </c>
      <c r="B587" s="240" t="s">
        <v>1019</v>
      </c>
      <c r="C587" s="240" t="s">
        <v>218</v>
      </c>
      <c r="D587" s="240" t="s">
        <v>302</v>
      </c>
      <c r="E587" s="241" t="s">
        <v>309</v>
      </c>
      <c r="F587" s="241" t="s">
        <v>254</v>
      </c>
      <c r="G587" s="242" t="s">
        <v>785</v>
      </c>
      <c r="H587" s="247">
        <v>1962185.23</v>
      </c>
      <c r="I587" s="248" t="s">
        <v>1015</v>
      </c>
      <c r="J587" s="249"/>
      <c r="T587" s="246"/>
      <c r="U587" s="246"/>
      <c r="V587" s="246"/>
      <c r="W587" s="246"/>
    </row>
    <row r="588" spans="1:23" ht="17.649999999999999" customHeight="1" x14ac:dyDescent="0.25">
      <c r="A588" s="239">
        <v>171</v>
      </c>
      <c r="B588" s="240" t="s">
        <v>1020</v>
      </c>
      <c r="C588" s="240" t="s">
        <v>218</v>
      </c>
      <c r="D588" s="240" t="s">
        <v>302</v>
      </c>
      <c r="E588" s="241" t="s">
        <v>309</v>
      </c>
      <c r="F588" s="241" t="s">
        <v>254</v>
      </c>
      <c r="G588" s="242" t="s">
        <v>785</v>
      </c>
      <c r="H588" s="247">
        <v>1674095.92</v>
      </c>
      <c r="I588" s="248" t="s">
        <v>1001</v>
      </c>
      <c r="J588" s="249"/>
      <c r="T588" s="246"/>
      <c r="U588" s="246"/>
      <c r="V588" s="246"/>
      <c r="W588" s="246"/>
    </row>
    <row r="589" spans="1:23" ht="17.649999999999999" customHeight="1" x14ac:dyDescent="0.25">
      <c r="A589" s="239">
        <v>172</v>
      </c>
      <c r="B589" s="240" t="s">
        <v>1021</v>
      </c>
      <c r="C589" s="240" t="s">
        <v>218</v>
      </c>
      <c r="D589" s="240" t="s">
        <v>302</v>
      </c>
      <c r="E589" s="241" t="s">
        <v>309</v>
      </c>
      <c r="F589" s="241" t="s">
        <v>254</v>
      </c>
      <c r="G589" s="242" t="s">
        <v>785</v>
      </c>
      <c r="H589" s="247">
        <v>1870976.23</v>
      </c>
      <c r="I589" s="248" t="s">
        <v>999</v>
      </c>
      <c r="J589" s="249"/>
      <c r="T589" s="246"/>
      <c r="U589" s="246"/>
      <c r="V589" s="246"/>
      <c r="W589" s="246"/>
    </row>
    <row r="590" spans="1:23" ht="17.649999999999999" customHeight="1" x14ac:dyDescent="0.25">
      <c r="A590" s="239">
        <v>173</v>
      </c>
      <c r="B590" s="240" t="s">
        <v>1022</v>
      </c>
      <c r="C590" s="240" t="s">
        <v>218</v>
      </c>
      <c r="D590" s="240" t="s">
        <v>302</v>
      </c>
      <c r="E590" s="241" t="s">
        <v>306</v>
      </c>
      <c r="F590" s="241" t="s">
        <v>254</v>
      </c>
      <c r="G590" s="242" t="s">
        <v>785</v>
      </c>
      <c r="H590" s="247">
        <v>2522725</v>
      </c>
      <c r="I590" s="248" t="s">
        <v>999</v>
      </c>
      <c r="J590" s="249"/>
      <c r="T590" s="246"/>
      <c r="U590" s="246"/>
      <c r="V590" s="246"/>
      <c r="W590" s="246"/>
    </row>
    <row r="591" spans="1:23" ht="17.649999999999999" customHeight="1" x14ac:dyDescent="0.25">
      <c r="A591" s="239">
        <v>174</v>
      </c>
      <c r="B591" s="240" t="s">
        <v>1023</v>
      </c>
      <c r="C591" s="240" t="s">
        <v>218</v>
      </c>
      <c r="D591" s="240" t="s">
        <v>302</v>
      </c>
      <c r="E591" s="241" t="s">
        <v>306</v>
      </c>
      <c r="F591" s="241" t="s">
        <v>254</v>
      </c>
      <c r="G591" s="242" t="s">
        <v>785</v>
      </c>
      <c r="H591" s="247">
        <v>3109497</v>
      </c>
      <c r="I591" s="248" t="s">
        <v>191</v>
      </c>
      <c r="J591" s="249"/>
      <c r="T591" s="246"/>
      <c r="U591" s="246"/>
      <c r="V591" s="246"/>
      <c r="W591" s="246"/>
    </row>
    <row r="592" spans="1:23" ht="17.649999999999999" customHeight="1" x14ac:dyDescent="0.25">
      <c r="A592" s="239">
        <v>175</v>
      </c>
      <c r="B592" s="240" t="s">
        <v>1024</v>
      </c>
      <c r="C592" s="240" t="s">
        <v>218</v>
      </c>
      <c r="D592" s="240" t="s">
        <v>302</v>
      </c>
      <c r="E592" s="241" t="s">
        <v>1025</v>
      </c>
      <c r="F592" s="241" t="s">
        <v>254</v>
      </c>
      <c r="G592" s="242" t="s">
        <v>785</v>
      </c>
      <c r="H592" s="247">
        <v>1984860</v>
      </c>
      <c r="I592" s="248" t="s">
        <v>195</v>
      </c>
      <c r="J592" s="249"/>
      <c r="T592" s="246"/>
      <c r="U592" s="246"/>
      <c r="V592" s="246"/>
      <c r="W592" s="246"/>
    </row>
    <row r="593" spans="1:23" ht="17.649999999999999" customHeight="1" x14ac:dyDescent="0.25">
      <c r="A593" s="239">
        <v>176</v>
      </c>
      <c r="B593" s="240" t="s">
        <v>1026</v>
      </c>
      <c r="C593" s="240" t="s">
        <v>218</v>
      </c>
      <c r="D593" s="240" t="s">
        <v>302</v>
      </c>
      <c r="E593" s="241" t="s">
        <v>1025</v>
      </c>
      <c r="F593" s="241" t="s">
        <v>254</v>
      </c>
      <c r="G593" s="242" t="s">
        <v>785</v>
      </c>
      <c r="H593" s="247">
        <v>1480532</v>
      </c>
      <c r="I593" s="248" t="s">
        <v>191</v>
      </c>
      <c r="J593" s="249"/>
      <c r="T593" s="246"/>
      <c r="U593" s="246"/>
      <c r="V593" s="246"/>
      <c r="W593" s="246"/>
    </row>
    <row r="594" spans="1:23" ht="17.649999999999999" customHeight="1" x14ac:dyDescent="0.25">
      <c r="A594" s="239">
        <v>177</v>
      </c>
      <c r="B594" s="240" t="s">
        <v>1027</v>
      </c>
      <c r="C594" s="240" t="s">
        <v>218</v>
      </c>
      <c r="D594" s="240" t="s">
        <v>302</v>
      </c>
      <c r="E594" s="241" t="s">
        <v>1025</v>
      </c>
      <c r="F594" s="241" t="s">
        <v>254</v>
      </c>
      <c r="G594" s="242" t="s">
        <v>785</v>
      </c>
      <c r="H594" s="247">
        <v>1985593</v>
      </c>
      <c r="I594" s="248" t="s">
        <v>895</v>
      </c>
      <c r="J594" s="249"/>
      <c r="T594" s="246"/>
      <c r="U594" s="246"/>
      <c r="V594" s="246"/>
      <c r="W594" s="246"/>
    </row>
    <row r="595" spans="1:23" ht="17.649999999999999" customHeight="1" x14ac:dyDescent="0.25">
      <c r="A595" s="239">
        <v>178</v>
      </c>
      <c r="B595" s="240" t="s">
        <v>1028</v>
      </c>
      <c r="C595" s="240" t="s">
        <v>218</v>
      </c>
      <c r="D595" s="240" t="s">
        <v>302</v>
      </c>
      <c r="E595" s="241" t="s">
        <v>1025</v>
      </c>
      <c r="F595" s="241" t="s">
        <v>254</v>
      </c>
      <c r="G595" s="242" t="s">
        <v>785</v>
      </c>
      <c r="H595" s="247">
        <v>1759933</v>
      </c>
      <c r="I595" s="248" t="s">
        <v>191</v>
      </c>
      <c r="J595" s="249"/>
      <c r="T595" s="246"/>
      <c r="U595" s="246"/>
      <c r="V595" s="246"/>
      <c r="W595" s="246"/>
    </row>
    <row r="596" spans="1:23" ht="17.649999999999999" customHeight="1" x14ac:dyDescent="0.25">
      <c r="A596" s="239">
        <v>179</v>
      </c>
      <c r="B596" s="240" t="s">
        <v>1029</v>
      </c>
      <c r="C596" s="240" t="s">
        <v>218</v>
      </c>
      <c r="D596" s="240" t="s">
        <v>302</v>
      </c>
      <c r="E596" s="241" t="s">
        <v>1025</v>
      </c>
      <c r="F596" s="241" t="s">
        <v>254</v>
      </c>
      <c r="G596" s="242" t="s">
        <v>785</v>
      </c>
      <c r="H596" s="247">
        <v>2000000</v>
      </c>
      <c r="I596" s="248" t="s">
        <v>895</v>
      </c>
      <c r="J596" s="249"/>
      <c r="T596" s="246"/>
      <c r="U596" s="246"/>
      <c r="V596" s="246"/>
      <c r="W596" s="246"/>
    </row>
    <row r="597" spans="1:23" ht="17.649999999999999" customHeight="1" x14ac:dyDescent="0.25">
      <c r="A597" s="239">
        <v>180</v>
      </c>
      <c r="B597" s="240" t="s">
        <v>1030</v>
      </c>
      <c r="C597" s="240" t="s">
        <v>218</v>
      </c>
      <c r="D597" s="240" t="s">
        <v>302</v>
      </c>
      <c r="E597" s="241" t="s">
        <v>1025</v>
      </c>
      <c r="F597" s="241" t="s">
        <v>254</v>
      </c>
      <c r="G597" s="242" t="s">
        <v>785</v>
      </c>
      <c r="H597" s="247">
        <v>1848000</v>
      </c>
      <c r="I597" s="248" t="s">
        <v>895</v>
      </c>
      <c r="J597" s="249"/>
      <c r="T597" s="246"/>
      <c r="U597" s="246"/>
      <c r="V597" s="246"/>
      <c r="W597" s="246"/>
    </row>
    <row r="598" spans="1:23" ht="17.649999999999999" customHeight="1" x14ac:dyDescent="0.25">
      <c r="A598" s="239">
        <v>181</v>
      </c>
      <c r="B598" s="240" t="s">
        <v>1031</v>
      </c>
      <c r="C598" s="240" t="s">
        <v>218</v>
      </c>
      <c r="D598" s="240" t="s">
        <v>302</v>
      </c>
      <c r="E598" s="241" t="s">
        <v>1025</v>
      </c>
      <c r="F598" s="241" t="s">
        <v>254</v>
      </c>
      <c r="G598" s="242" t="s">
        <v>785</v>
      </c>
      <c r="H598" s="247">
        <v>1875956</v>
      </c>
      <c r="I598" s="248" t="s">
        <v>1032</v>
      </c>
      <c r="J598" s="249"/>
      <c r="T598" s="246"/>
      <c r="U598" s="246"/>
      <c r="V598" s="246"/>
      <c r="W598" s="246"/>
    </row>
    <row r="599" spans="1:23" ht="17.649999999999999" customHeight="1" x14ac:dyDescent="0.25">
      <c r="A599" s="239">
        <v>182</v>
      </c>
      <c r="B599" s="240" t="s">
        <v>1033</v>
      </c>
      <c r="C599" s="240" t="s">
        <v>218</v>
      </c>
      <c r="D599" s="240" t="s">
        <v>302</v>
      </c>
      <c r="E599" s="241" t="s">
        <v>1025</v>
      </c>
      <c r="F599" s="241" t="s">
        <v>254</v>
      </c>
      <c r="G599" s="242" t="s">
        <v>785</v>
      </c>
      <c r="H599" s="247">
        <v>2000000</v>
      </c>
      <c r="I599" s="248" t="s">
        <v>547</v>
      </c>
      <c r="J599" s="249"/>
      <c r="T599" s="246"/>
      <c r="U599" s="246"/>
      <c r="V599" s="246"/>
      <c r="W599" s="246"/>
    </row>
    <row r="600" spans="1:23" ht="17.649999999999999" customHeight="1" x14ac:dyDescent="0.25">
      <c r="A600" s="239">
        <v>183</v>
      </c>
      <c r="B600" s="240" t="s">
        <v>1034</v>
      </c>
      <c r="C600" s="240" t="s">
        <v>218</v>
      </c>
      <c r="D600" s="240" t="s">
        <v>302</v>
      </c>
      <c r="E600" s="241" t="s">
        <v>1025</v>
      </c>
      <c r="F600" s="241" t="s">
        <v>254</v>
      </c>
      <c r="G600" s="242" t="s">
        <v>785</v>
      </c>
      <c r="H600" s="247">
        <v>1997706.83</v>
      </c>
      <c r="I600" s="248" t="s">
        <v>554</v>
      </c>
      <c r="J600" s="249"/>
      <c r="T600" s="246"/>
      <c r="U600" s="246"/>
      <c r="V600" s="246"/>
      <c r="W600" s="246"/>
    </row>
    <row r="601" spans="1:23" ht="17.649999999999999" customHeight="1" x14ac:dyDescent="0.25">
      <c r="A601" s="239">
        <v>184</v>
      </c>
      <c r="B601" s="240" t="s">
        <v>1035</v>
      </c>
      <c r="C601" s="240" t="s">
        <v>218</v>
      </c>
      <c r="D601" s="240" t="s">
        <v>302</v>
      </c>
      <c r="E601" s="241" t="s">
        <v>1025</v>
      </c>
      <c r="F601" s="241" t="s">
        <v>254</v>
      </c>
      <c r="G601" s="242" t="s">
        <v>785</v>
      </c>
      <c r="H601" s="247">
        <v>2003018</v>
      </c>
      <c r="I601" s="248" t="s">
        <v>895</v>
      </c>
      <c r="J601" s="249"/>
      <c r="T601" s="246"/>
      <c r="U601" s="246"/>
      <c r="V601" s="246"/>
      <c r="W601" s="246"/>
    </row>
    <row r="602" spans="1:23" ht="17.649999999999999" customHeight="1" x14ac:dyDescent="0.25">
      <c r="A602" s="239">
        <v>185</v>
      </c>
      <c r="B602" s="240" t="s">
        <v>1036</v>
      </c>
      <c r="C602" s="240" t="s">
        <v>218</v>
      </c>
      <c r="D602" s="240" t="s">
        <v>302</v>
      </c>
      <c r="E602" s="241" t="s">
        <v>1025</v>
      </c>
      <c r="F602" s="241" t="s">
        <v>254</v>
      </c>
      <c r="G602" s="242" t="s">
        <v>785</v>
      </c>
      <c r="H602" s="247">
        <v>1997902.01</v>
      </c>
      <c r="I602" s="248" t="s">
        <v>895</v>
      </c>
      <c r="J602" s="249"/>
      <c r="T602" s="246"/>
      <c r="U602" s="246"/>
      <c r="V602" s="246"/>
      <c r="W602" s="246"/>
    </row>
    <row r="603" spans="1:23" ht="17.649999999999999" customHeight="1" x14ac:dyDescent="0.25">
      <c r="A603" s="239">
        <v>186</v>
      </c>
      <c r="B603" s="240" t="s">
        <v>1037</v>
      </c>
      <c r="C603" s="240" t="s">
        <v>218</v>
      </c>
      <c r="D603" s="240" t="s">
        <v>302</v>
      </c>
      <c r="E603" s="241" t="s">
        <v>1025</v>
      </c>
      <c r="F603" s="241" t="s">
        <v>254</v>
      </c>
      <c r="G603" s="242" t="s">
        <v>785</v>
      </c>
      <c r="H603" s="247">
        <v>1975492.08</v>
      </c>
      <c r="I603" s="248" t="s">
        <v>554</v>
      </c>
      <c r="J603" s="249"/>
      <c r="T603" s="246"/>
      <c r="U603" s="246"/>
      <c r="V603" s="246"/>
      <c r="W603" s="246"/>
    </row>
    <row r="604" spans="1:23" ht="17.649999999999999" customHeight="1" x14ac:dyDescent="0.25">
      <c r="A604" s="239">
        <v>187</v>
      </c>
      <c r="B604" s="240" t="s">
        <v>1038</v>
      </c>
      <c r="C604" s="240" t="s">
        <v>218</v>
      </c>
      <c r="D604" s="240" t="s">
        <v>302</v>
      </c>
      <c r="E604" s="241" t="s">
        <v>1025</v>
      </c>
      <c r="F604" s="241" t="s">
        <v>254</v>
      </c>
      <c r="G604" s="242" t="s">
        <v>785</v>
      </c>
      <c r="H604" s="247">
        <v>1999261.27</v>
      </c>
      <c r="I604" s="248" t="s">
        <v>554</v>
      </c>
      <c r="J604" s="249"/>
      <c r="T604" s="246"/>
      <c r="U604" s="246"/>
      <c r="V604" s="246"/>
      <c r="W604" s="246"/>
    </row>
    <row r="605" spans="1:23" ht="17.649999999999999" customHeight="1" x14ac:dyDescent="0.25">
      <c r="A605" s="239">
        <v>188</v>
      </c>
      <c r="B605" s="240" t="s">
        <v>1039</v>
      </c>
      <c r="C605" s="240" t="s">
        <v>218</v>
      </c>
      <c r="D605" s="240" t="s">
        <v>302</v>
      </c>
      <c r="E605" s="241" t="s">
        <v>306</v>
      </c>
      <c r="F605" s="241" t="s">
        <v>254</v>
      </c>
      <c r="G605" s="242" t="s">
        <v>785</v>
      </c>
      <c r="H605" s="247">
        <v>1998200</v>
      </c>
      <c r="I605" s="248" t="s">
        <v>1040</v>
      </c>
      <c r="J605" s="249"/>
      <c r="T605" s="246"/>
      <c r="U605" s="246"/>
      <c r="V605" s="246"/>
      <c r="W605" s="246"/>
    </row>
    <row r="606" spans="1:23" ht="17.649999999999999" customHeight="1" x14ac:dyDescent="0.25">
      <c r="A606" s="239">
        <v>189</v>
      </c>
      <c r="B606" s="240" t="s">
        <v>1041</v>
      </c>
      <c r="C606" s="240" t="s">
        <v>218</v>
      </c>
      <c r="D606" s="240" t="s">
        <v>302</v>
      </c>
      <c r="E606" s="241" t="s">
        <v>184</v>
      </c>
      <c r="F606" s="241" t="s">
        <v>254</v>
      </c>
      <c r="G606" s="242" t="s">
        <v>785</v>
      </c>
      <c r="H606" s="247">
        <v>1995232.53</v>
      </c>
      <c r="I606" s="248" t="s">
        <v>554</v>
      </c>
      <c r="J606" s="249"/>
      <c r="T606" s="246"/>
      <c r="U606" s="246"/>
      <c r="V606" s="246"/>
      <c r="W606" s="246"/>
    </row>
    <row r="607" spans="1:23" ht="17.649999999999999" customHeight="1" x14ac:dyDescent="0.25">
      <c r="A607" s="239">
        <v>190</v>
      </c>
      <c r="B607" s="240" t="s">
        <v>1042</v>
      </c>
      <c r="C607" s="240" t="s">
        <v>218</v>
      </c>
      <c r="D607" s="240" t="s">
        <v>302</v>
      </c>
      <c r="E607" s="241" t="s">
        <v>184</v>
      </c>
      <c r="F607" s="241" t="s">
        <v>254</v>
      </c>
      <c r="G607" s="242" t="s">
        <v>785</v>
      </c>
      <c r="H607" s="247">
        <v>1546063.76</v>
      </c>
      <c r="I607" s="248" t="s">
        <v>1043</v>
      </c>
      <c r="J607" s="249"/>
      <c r="T607" s="246"/>
      <c r="U607" s="246"/>
      <c r="V607" s="246"/>
      <c r="W607" s="246"/>
    </row>
    <row r="608" spans="1:23" ht="17.649999999999999" customHeight="1" x14ac:dyDescent="0.25">
      <c r="A608" s="239">
        <v>191</v>
      </c>
      <c r="B608" s="240" t="s">
        <v>1044</v>
      </c>
      <c r="C608" s="240" t="s">
        <v>218</v>
      </c>
      <c r="D608" s="240" t="s">
        <v>302</v>
      </c>
      <c r="E608" s="241" t="s">
        <v>184</v>
      </c>
      <c r="F608" s="241" t="s">
        <v>254</v>
      </c>
      <c r="G608" s="242" t="s">
        <v>785</v>
      </c>
      <c r="H608" s="247">
        <v>1994750</v>
      </c>
      <c r="I608" s="248" t="s">
        <v>895</v>
      </c>
      <c r="J608" s="249"/>
      <c r="T608" s="246"/>
      <c r="U608" s="246"/>
      <c r="V608" s="246"/>
      <c r="W608" s="246"/>
    </row>
    <row r="609" spans="1:23" ht="17.649999999999999" customHeight="1" x14ac:dyDescent="0.25">
      <c r="A609" s="239">
        <v>192</v>
      </c>
      <c r="B609" s="240" t="s">
        <v>1045</v>
      </c>
      <c r="C609" s="240" t="s">
        <v>218</v>
      </c>
      <c r="D609" s="240" t="s">
        <v>302</v>
      </c>
      <c r="E609" s="241" t="s">
        <v>306</v>
      </c>
      <c r="F609" s="241" t="s">
        <v>254</v>
      </c>
      <c r="G609" s="242" t="s">
        <v>785</v>
      </c>
      <c r="H609" s="247">
        <v>3499650</v>
      </c>
      <c r="I609" s="248" t="s">
        <v>966</v>
      </c>
      <c r="J609" s="249"/>
      <c r="T609" s="246"/>
      <c r="U609" s="246"/>
      <c r="V609" s="246"/>
      <c r="W609" s="246"/>
    </row>
    <row r="610" spans="1:23" ht="17.649999999999999" customHeight="1" x14ac:dyDescent="0.25">
      <c r="A610" s="239">
        <v>193</v>
      </c>
      <c r="B610" s="240" t="s">
        <v>1046</v>
      </c>
      <c r="C610" s="240" t="s">
        <v>218</v>
      </c>
      <c r="D610" s="240" t="s">
        <v>302</v>
      </c>
      <c r="E610" s="241" t="s">
        <v>184</v>
      </c>
      <c r="F610" s="241" t="s">
        <v>254</v>
      </c>
      <c r="G610" s="242" t="s">
        <v>785</v>
      </c>
      <c r="H610" s="247">
        <v>1970750</v>
      </c>
      <c r="I610" s="248" t="s">
        <v>895</v>
      </c>
      <c r="J610" s="249"/>
      <c r="T610" s="246"/>
      <c r="U610" s="246"/>
      <c r="V610" s="246"/>
      <c r="W610" s="246"/>
    </row>
    <row r="611" spans="1:23" ht="17.649999999999999" customHeight="1" x14ac:dyDescent="0.25">
      <c r="A611" s="239">
        <v>194</v>
      </c>
      <c r="B611" s="240" t="s">
        <v>1047</v>
      </c>
      <c r="C611" s="240" t="s">
        <v>218</v>
      </c>
      <c r="D611" s="240" t="s">
        <v>302</v>
      </c>
      <c r="E611" s="241" t="s">
        <v>306</v>
      </c>
      <c r="F611" s="241" t="s">
        <v>254</v>
      </c>
      <c r="G611" s="242" t="s">
        <v>785</v>
      </c>
      <c r="H611" s="247">
        <v>3055050</v>
      </c>
      <c r="I611" s="248" t="s">
        <v>915</v>
      </c>
      <c r="J611" s="249"/>
      <c r="T611" s="246"/>
      <c r="U611" s="246"/>
      <c r="V611" s="246"/>
      <c r="W611" s="246"/>
    </row>
    <row r="612" spans="1:23" ht="17.649999999999999" customHeight="1" x14ac:dyDescent="0.25">
      <c r="A612" s="239">
        <v>195</v>
      </c>
      <c r="B612" s="240" t="s">
        <v>1048</v>
      </c>
      <c r="C612" s="240" t="s">
        <v>218</v>
      </c>
      <c r="D612" s="240" t="s">
        <v>302</v>
      </c>
      <c r="E612" s="241" t="s">
        <v>184</v>
      </c>
      <c r="F612" s="241" t="s">
        <v>254</v>
      </c>
      <c r="G612" s="242" t="s">
        <v>785</v>
      </c>
      <c r="H612" s="247">
        <v>1967273</v>
      </c>
      <c r="I612" s="248" t="s">
        <v>895</v>
      </c>
      <c r="J612" s="249"/>
      <c r="T612" s="246"/>
      <c r="U612" s="246"/>
      <c r="V612" s="246"/>
      <c r="W612" s="246"/>
    </row>
    <row r="613" spans="1:23" ht="17.649999999999999" customHeight="1" x14ac:dyDescent="0.25">
      <c r="A613" s="239">
        <v>196</v>
      </c>
      <c r="B613" s="240" t="s">
        <v>1049</v>
      </c>
      <c r="C613" s="240" t="s">
        <v>218</v>
      </c>
      <c r="D613" s="240" t="s">
        <v>232</v>
      </c>
      <c r="E613" s="241" t="s">
        <v>223</v>
      </c>
      <c r="F613" s="241" t="s">
        <v>184</v>
      </c>
      <c r="G613" s="242" t="s">
        <v>785</v>
      </c>
      <c r="H613" s="247">
        <v>3500000</v>
      </c>
      <c r="I613" s="248" t="s">
        <v>195</v>
      </c>
      <c r="J613" s="249" t="s">
        <v>618</v>
      </c>
      <c r="T613" s="246"/>
      <c r="U613" s="246"/>
      <c r="V613" s="246"/>
      <c r="W613" s="246"/>
    </row>
    <row r="614" spans="1:23" ht="17.649999999999999" customHeight="1" x14ac:dyDescent="0.25">
      <c r="A614" s="239">
        <v>197</v>
      </c>
      <c r="B614" s="240" t="s">
        <v>1050</v>
      </c>
      <c r="C614" s="240" t="s">
        <v>218</v>
      </c>
      <c r="D614" s="240" t="s">
        <v>232</v>
      </c>
      <c r="E614" s="241" t="s">
        <v>309</v>
      </c>
      <c r="F614" s="241" t="s">
        <v>184</v>
      </c>
      <c r="G614" s="242" t="s">
        <v>785</v>
      </c>
      <c r="H614" s="247">
        <v>1951720</v>
      </c>
      <c r="I614" s="248" t="s">
        <v>1051</v>
      </c>
      <c r="J614" s="249" t="s">
        <v>1052</v>
      </c>
      <c r="T614" s="246"/>
      <c r="U614" s="246"/>
      <c r="V614" s="246"/>
      <c r="W614" s="246"/>
    </row>
    <row r="615" spans="1:23" ht="17.649999999999999" customHeight="1" x14ac:dyDescent="0.25">
      <c r="A615" s="239">
        <v>198</v>
      </c>
      <c r="B615" s="240" t="s">
        <v>1053</v>
      </c>
      <c r="C615" s="240" t="s">
        <v>218</v>
      </c>
      <c r="D615" s="240" t="s">
        <v>232</v>
      </c>
      <c r="E615" s="241" t="s">
        <v>794</v>
      </c>
      <c r="F615" s="241" t="s">
        <v>741</v>
      </c>
      <c r="G615" s="242" t="s">
        <v>785</v>
      </c>
      <c r="H615" s="247">
        <v>2000000</v>
      </c>
      <c r="I615" s="248" t="s">
        <v>791</v>
      </c>
      <c r="J615" s="249" t="s">
        <v>589</v>
      </c>
      <c r="T615" s="246"/>
      <c r="U615" s="246"/>
      <c r="V615" s="246"/>
      <c r="W615" s="246"/>
    </row>
    <row r="616" spans="1:23" ht="17.649999999999999" customHeight="1" x14ac:dyDescent="0.25">
      <c r="A616" s="239">
        <v>199</v>
      </c>
      <c r="B616" s="240" t="s">
        <v>1054</v>
      </c>
      <c r="C616" s="240" t="s">
        <v>218</v>
      </c>
      <c r="D616" s="240" t="s">
        <v>232</v>
      </c>
      <c r="E616" s="241" t="s">
        <v>183</v>
      </c>
      <c r="F616" s="241" t="s">
        <v>184</v>
      </c>
      <c r="G616" s="242" t="s">
        <v>785</v>
      </c>
      <c r="H616" s="247">
        <v>1989915</v>
      </c>
      <c r="I616" s="248" t="s">
        <v>195</v>
      </c>
      <c r="J616" s="249" t="s">
        <v>849</v>
      </c>
      <c r="T616" s="246"/>
      <c r="U616" s="246"/>
      <c r="V616" s="246"/>
      <c r="W616" s="246"/>
    </row>
    <row r="617" spans="1:23" ht="17.649999999999999" customHeight="1" x14ac:dyDescent="0.25">
      <c r="A617" s="239">
        <v>200</v>
      </c>
      <c r="B617" s="240" t="s">
        <v>1055</v>
      </c>
      <c r="C617" s="240" t="s">
        <v>218</v>
      </c>
      <c r="D617" s="240" t="s">
        <v>232</v>
      </c>
      <c r="E617" s="241" t="s">
        <v>183</v>
      </c>
      <c r="F617" s="241" t="s">
        <v>190</v>
      </c>
      <c r="G617" s="242" t="s">
        <v>785</v>
      </c>
      <c r="H617" s="247">
        <v>3437245</v>
      </c>
      <c r="I617" s="248" t="s">
        <v>224</v>
      </c>
      <c r="J617" s="249" t="s">
        <v>1056</v>
      </c>
      <c r="T617" s="246"/>
      <c r="U617" s="246"/>
      <c r="V617" s="246"/>
      <c r="W617" s="246"/>
    </row>
    <row r="618" spans="1:23" ht="17.649999999999999" customHeight="1" x14ac:dyDescent="0.25">
      <c r="A618" s="239">
        <v>201</v>
      </c>
      <c r="B618" s="240" t="s">
        <v>1057</v>
      </c>
      <c r="C618" s="240" t="s">
        <v>218</v>
      </c>
      <c r="D618" s="240" t="s">
        <v>232</v>
      </c>
      <c r="E618" s="241" t="s">
        <v>183</v>
      </c>
      <c r="F618" s="241" t="s">
        <v>741</v>
      </c>
      <c r="G618" s="242" t="s">
        <v>785</v>
      </c>
      <c r="H618" s="247">
        <v>1599299</v>
      </c>
      <c r="I618" s="248" t="s">
        <v>1058</v>
      </c>
      <c r="J618" s="249" t="s">
        <v>547</v>
      </c>
      <c r="T618" s="246"/>
      <c r="U618" s="246"/>
      <c r="V618" s="246"/>
      <c r="W618" s="246"/>
    </row>
    <row r="619" spans="1:23" ht="17.649999999999999" customHeight="1" x14ac:dyDescent="0.25">
      <c r="A619" s="239">
        <v>202</v>
      </c>
      <c r="B619" s="240" t="s">
        <v>1059</v>
      </c>
      <c r="C619" s="240" t="s">
        <v>218</v>
      </c>
      <c r="D619" s="240" t="s">
        <v>232</v>
      </c>
      <c r="E619" s="241" t="s">
        <v>223</v>
      </c>
      <c r="F619" s="241" t="s">
        <v>184</v>
      </c>
      <c r="G619" s="242" t="s">
        <v>785</v>
      </c>
      <c r="H619" s="247">
        <v>2170589.9900000002</v>
      </c>
      <c r="I619" s="248" t="s">
        <v>224</v>
      </c>
      <c r="J619" s="249" t="s">
        <v>192</v>
      </c>
      <c r="T619" s="246"/>
      <c r="U619" s="246"/>
      <c r="V619" s="246"/>
      <c r="W619" s="246"/>
    </row>
    <row r="620" spans="1:23" ht="17.649999999999999" customHeight="1" x14ac:dyDescent="0.25">
      <c r="A620" s="239">
        <v>203</v>
      </c>
      <c r="B620" s="240" t="s">
        <v>1060</v>
      </c>
      <c r="C620" s="240" t="s">
        <v>218</v>
      </c>
      <c r="D620" s="240" t="s">
        <v>232</v>
      </c>
      <c r="E620" s="241" t="s">
        <v>306</v>
      </c>
      <c r="F620" s="241" t="s">
        <v>184</v>
      </c>
      <c r="G620" s="242" t="s">
        <v>785</v>
      </c>
      <c r="H620" s="247">
        <v>3100715</v>
      </c>
      <c r="I620" s="248" t="s">
        <v>224</v>
      </c>
      <c r="J620" s="249" t="s">
        <v>1061</v>
      </c>
      <c r="T620" s="246"/>
      <c r="U620" s="246"/>
      <c r="V620" s="246"/>
      <c r="W620" s="246"/>
    </row>
    <row r="621" spans="1:23" ht="17.649999999999999" customHeight="1" x14ac:dyDescent="0.25">
      <c r="A621" s="239">
        <v>204</v>
      </c>
      <c r="B621" s="240" t="s">
        <v>1062</v>
      </c>
      <c r="C621" s="240" t="s">
        <v>218</v>
      </c>
      <c r="D621" s="240" t="s">
        <v>232</v>
      </c>
      <c r="E621" s="241" t="s">
        <v>223</v>
      </c>
      <c r="F621" s="241" t="s">
        <v>184</v>
      </c>
      <c r="G621" s="242" t="s">
        <v>785</v>
      </c>
      <c r="H621" s="247">
        <v>3500553</v>
      </c>
      <c r="I621" s="248" t="s">
        <v>195</v>
      </c>
      <c r="J621" s="249" t="s">
        <v>849</v>
      </c>
      <c r="T621" s="246"/>
      <c r="U621" s="246"/>
      <c r="V621" s="246"/>
      <c r="W621" s="246"/>
    </row>
    <row r="622" spans="1:23" ht="17.649999999999999" customHeight="1" x14ac:dyDescent="0.25">
      <c r="A622" s="239">
        <v>205</v>
      </c>
      <c r="B622" s="240" t="s">
        <v>1063</v>
      </c>
      <c r="C622" s="240" t="s">
        <v>218</v>
      </c>
      <c r="D622" s="240" t="s">
        <v>232</v>
      </c>
      <c r="E622" s="241" t="s">
        <v>223</v>
      </c>
      <c r="F622" s="241" t="s">
        <v>184</v>
      </c>
      <c r="G622" s="242" t="s">
        <v>785</v>
      </c>
      <c r="H622" s="247">
        <v>3485546</v>
      </c>
      <c r="I622" s="248" t="s">
        <v>191</v>
      </c>
      <c r="J622" s="249" t="s">
        <v>547</v>
      </c>
      <c r="T622" s="246"/>
      <c r="U622" s="246"/>
      <c r="V622" s="246"/>
      <c r="W622" s="246"/>
    </row>
    <row r="623" spans="1:23" ht="17.649999999999999" customHeight="1" x14ac:dyDescent="0.25">
      <c r="A623" s="239">
        <v>206</v>
      </c>
      <c r="B623" s="240" t="s">
        <v>1064</v>
      </c>
      <c r="C623" s="240" t="s">
        <v>218</v>
      </c>
      <c r="D623" s="240" t="s">
        <v>232</v>
      </c>
      <c r="E623" s="241" t="s">
        <v>223</v>
      </c>
      <c r="F623" s="241" t="s">
        <v>190</v>
      </c>
      <c r="G623" s="242" t="s">
        <v>785</v>
      </c>
      <c r="H623" s="247">
        <v>3144638</v>
      </c>
      <c r="I623" s="248" t="s">
        <v>224</v>
      </c>
      <c r="J623" s="249" t="s">
        <v>1065</v>
      </c>
      <c r="T623" s="246"/>
      <c r="U623" s="246"/>
      <c r="V623" s="246"/>
      <c r="W623" s="246"/>
    </row>
    <row r="624" spans="1:23" ht="17.649999999999999" customHeight="1" x14ac:dyDescent="0.25">
      <c r="A624" s="239">
        <v>207</v>
      </c>
      <c r="B624" s="240" t="s">
        <v>1066</v>
      </c>
      <c r="C624" s="240" t="s">
        <v>218</v>
      </c>
      <c r="D624" s="240" t="s">
        <v>232</v>
      </c>
      <c r="E624" s="241" t="s">
        <v>183</v>
      </c>
      <c r="F624" s="241" t="s">
        <v>184</v>
      </c>
      <c r="G624" s="242" t="s">
        <v>785</v>
      </c>
      <c r="H624" s="247">
        <v>1890875</v>
      </c>
      <c r="I624" s="248" t="s">
        <v>191</v>
      </c>
      <c r="J624" s="249" t="s">
        <v>1067</v>
      </c>
      <c r="T624" s="246"/>
      <c r="U624" s="246"/>
      <c r="V624" s="246"/>
      <c r="W624" s="246"/>
    </row>
    <row r="625" spans="1:23" ht="17.649999999999999" customHeight="1" x14ac:dyDescent="0.25">
      <c r="A625" s="239">
        <v>208</v>
      </c>
      <c r="B625" s="240" t="s">
        <v>1068</v>
      </c>
      <c r="C625" s="240" t="s">
        <v>218</v>
      </c>
      <c r="D625" s="240" t="s">
        <v>232</v>
      </c>
      <c r="E625" s="241" t="s">
        <v>183</v>
      </c>
      <c r="F625" s="241" t="s">
        <v>184</v>
      </c>
      <c r="G625" s="242" t="s">
        <v>785</v>
      </c>
      <c r="H625" s="247">
        <v>2000000</v>
      </c>
      <c r="I625" s="248" t="s">
        <v>1058</v>
      </c>
      <c r="J625" s="249" t="s">
        <v>1069</v>
      </c>
      <c r="T625" s="246"/>
      <c r="U625" s="246"/>
      <c r="V625" s="246"/>
      <c r="W625" s="246"/>
    </row>
    <row r="626" spans="1:23" ht="17.649999999999999" customHeight="1" x14ac:dyDescent="0.25">
      <c r="A626" s="239">
        <v>209</v>
      </c>
      <c r="B626" s="240" t="s">
        <v>1070</v>
      </c>
      <c r="C626" s="240" t="s">
        <v>218</v>
      </c>
      <c r="D626" s="240" t="s">
        <v>232</v>
      </c>
      <c r="E626" s="241" t="s">
        <v>183</v>
      </c>
      <c r="F626" s="241" t="s">
        <v>190</v>
      </c>
      <c r="G626" s="242" t="s">
        <v>785</v>
      </c>
      <c r="H626" s="247">
        <v>2780894.8</v>
      </c>
      <c r="I626" s="248" t="s">
        <v>220</v>
      </c>
      <c r="J626" s="249" t="s">
        <v>554</v>
      </c>
      <c r="T626" s="246"/>
      <c r="U626" s="246"/>
      <c r="V626" s="246"/>
      <c r="W626" s="246"/>
    </row>
    <row r="627" spans="1:23" ht="17.649999999999999" customHeight="1" x14ac:dyDescent="0.25">
      <c r="A627" s="239">
        <v>210</v>
      </c>
      <c r="B627" s="240" t="s">
        <v>1071</v>
      </c>
      <c r="C627" s="240" t="s">
        <v>218</v>
      </c>
      <c r="D627" s="240" t="s">
        <v>232</v>
      </c>
      <c r="E627" s="241" t="s">
        <v>1072</v>
      </c>
      <c r="F627" s="241" t="s">
        <v>184</v>
      </c>
      <c r="G627" s="242" t="s">
        <v>785</v>
      </c>
      <c r="H627" s="247">
        <v>1410000</v>
      </c>
      <c r="I627" s="248" t="s">
        <v>195</v>
      </c>
      <c r="J627" s="249" t="s">
        <v>1073</v>
      </c>
      <c r="T627" s="246"/>
      <c r="U627" s="246"/>
      <c r="V627" s="246"/>
      <c r="W627" s="246"/>
    </row>
    <row r="628" spans="1:23" ht="17.649999999999999" customHeight="1" x14ac:dyDescent="0.25">
      <c r="A628" s="239">
        <v>211</v>
      </c>
      <c r="B628" s="240" t="s">
        <v>1074</v>
      </c>
      <c r="C628" s="240" t="s">
        <v>218</v>
      </c>
      <c r="D628" s="240" t="s">
        <v>232</v>
      </c>
      <c r="E628" s="241" t="s">
        <v>183</v>
      </c>
      <c r="F628" s="241" t="s">
        <v>184</v>
      </c>
      <c r="G628" s="242" t="s">
        <v>785</v>
      </c>
      <c r="H628" s="247">
        <v>1995200</v>
      </c>
      <c r="I628" s="248" t="s">
        <v>224</v>
      </c>
      <c r="J628" s="249" t="s">
        <v>1061</v>
      </c>
      <c r="T628" s="246"/>
      <c r="U628" s="246"/>
      <c r="V628" s="246"/>
      <c r="W628" s="246"/>
    </row>
    <row r="629" spans="1:23" ht="17.649999999999999" customHeight="1" x14ac:dyDescent="0.25">
      <c r="A629" s="239">
        <v>212</v>
      </c>
      <c r="B629" s="240" t="s">
        <v>1075</v>
      </c>
      <c r="C629" s="240" t="s">
        <v>218</v>
      </c>
      <c r="D629" s="240" t="s">
        <v>232</v>
      </c>
      <c r="E629" s="241" t="s">
        <v>183</v>
      </c>
      <c r="F629" s="241" t="s">
        <v>184</v>
      </c>
      <c r="G629" s="242" t="s">
        <v>785</v>
      </c>
      <c r="H629" s="247">
        <v>1771753</v>
      </c>
      <c r="I629" s="248" t="s">
        <v>227</v>
      </c>
      <c r="J629" s="249" t="s">
        <v>467</v>
      </c>
      <c r="T629" s="246"/>
      <c r="U629" s="246"/>
      <c r="V629" s="246"/>
      <c r="W629" s="246"/>
    </row>
    <row r="630" spans="1:23" ht="17.649999999999999" customHeight="1" x14ac:dyDescent="0.25">
      <c r="A630" s="239">
        <v>213</v>
      </c>
      <c r="B630" s="240" t="s">
        <v>1076</v>
      </c>
      <c r="C630" s="240" t="s">
        <v>218</v>
      </c>
      <c r="D630" s="240" t="s">
        <v>232</v>
      </c>
      <c r="E630" s="241" t="s">
        <v>183</v>
      </c>
      <c r="F630" s="241" t="s">
        <v>741</v>
      </c>
      <c r="G630" s="242" t="s">
        <v>785</v>
      </c>
      <c r="H630" s="247">
        <v>1764760</v>
      </c>
      <c r="I630" s="248" t="s">
        <v>195</v>
      </c>
      <c r="J630" s="249" t="s">
        <v>759</v>
      </c>
      <c r="T630" s="246"/>
      <c r="U630" s="246"/>
      <c r="V630" s="246"/>
      <c r="W630" s="246"/>
    </row>
    <row r="631" spans="1:23" ht="17.649999999999999" customHeight="1" x14ac:dyDescent="0.25">
      <c r="A631" s="239">
        <v>214</v>
      </c>
      <c r="B631" s="240" t="s">
        <v>1077</v>
      </c>
      <c r="C631" s="240" t="s">
        <v>218</v>
      </c>
      <c r="D631" s="240" t="s">
        <v>232</v>
      </c>
      <c r="E631" s="241" t="s">
        <v>183</v>
      </c>
      <c r="F631" s="241" t="s">
        <v>184</v>
      </c>
      <c r="G631" s="242" t="s">
        <v>785</v>
      </c>
      <c r="H631" s="247">
        <v>1942368</v>
      </c>
      <c r="I631" s="248" t="s">
        <v>227</v>
      </c>
      <c r="J631" s="249" t="s">
        <v>1078</v>
      </c>
      <c r="T631" s="246"/>
      <c r="U631" s="246"/>
      <c r="V631" s="246"/>
      <c r="W631" s="246"/>
    </row>
    <row r="632" spans="1:23" ht="17.649999999999999" customHeight="1" x14ac:dyDescent="0.25">
      <c r="A632" s="239">
        <v>215</v>
      </c>
      <c r="B632" s="240" t="s">
        <v>1079</v>
      </c>
      <c r="C632" s="240" t="s">
        <v>218</v>
      </c>
      <c r="D632" s="240" t="s">
        <v>232</v>
      </c>
      <c r="E632" s="241" t="s">
        <v>794</v>
      </c>
      <c r="F632" s="241" t="s">
        <v>184</v>
      </c>
      <c r="G632" s="242" t="s">
        <v>785</v>
      </c>
      <c r="H632" s="247">
        <v>1022490</v>
      </c>
      <c r="I632" s="248" t="s">
        <v>195</v>
      </c>
      <c r="J632" s="249" t="s">
        <v>759</v>
      </c>
      <c r="T632" s="246"/>
      <c r="U632" s="246"/>
      <c r="V632" s="246"/>
      <c r="W632" s="246"/>
    </row>
    <row r="633" spans="1:23" ht="17.649999999999999" customHeight="1" x14ac:dyDescent="0.25">
      <c r="A633" s="239">
        <v>216</v>
      </c>
      <c r="B633" s="240" t="s">
        <v>1080</v>
      </c>
      <c r="C633" s="240" t="s">
        <v>218</v>
      </c>
      <c r="D633" s="240" t="s">
        <v>232</v>
      </c>
      <c r="E633" s="241" t="s">
        <v>183</v>
      </c>
      <c r="F633" s="241" t="s">
        <v>718</v>
      </c>
      <c r="G633" s="242" t="s">
        <v>785</v>
      </c>
      <c r="H633" s="247">
        <v>1800000</v>
      </c>
      <c r="I633" s="248" t="s">
        <v>195</v>
      </c>
      <c r="J633" s="249" t="s">
        <v>849</v>
      </c>
      <c r="T633" s="246"/>
      <c r="U633" s="246"/>
      <c r="V633" s="246"/>
      <c r="W633" s="246"/>
    </row>
    <row r="634" spans="1:23" ht="17.649999999999999" customHeight="1" x14ac:dyDescent="0.25">
      <c r="A634" s="239">
        <v>217</v>
      </c>
      <c r="B634" s="240" t="s">
        <v>1081</v>
      </c>
      <c r="C634" s="240" t="s">
        <v>218</v>
      </c>
      <c r="D634" s="240" t="s">
        <v>232</v>
      </c>
      <c r="E634" s="241" t="s">
        <v>183</v>
      </c>
      <c r="F634" s="241" t="s">
        <v>184</v>
      </c>
      <c r="G634" s="242" t="s">
        <v>785</v>
      </c>
      <c r="H634" s="247">
        <v>1792912</v>
      </c>
      <c r="I634" s="248" t="s">
        <v>227</v>
      </c>
      <c r="J634" s="249" t="s">
        <v>544</v>
      </c>
      <c r="T634" s="246"/>
      <c r="U634" s="246"/>
      <c r="V634" s="246"/>
      <c r="W634" s="246"/>
    </row>
    <row r="635" spans="1:23" ht="17.649999999999999" customHeight="1" x14ac:dyDescent="0.25">
      <c r="A635" s="239">
        <v>218</v>
      </c>
      <c r="B635" s="240" t="s">
        <v>1082</v>
      </c>
      <c r="C635" s="240" t="s">
        <v>218</v>
      </c>
      <c r="D635" s="240" t="s">
        <v>232</v>
      </c>
      <c r="E635" s="241" t="s">
        <v>1072</v>
      </c>
      <c r="F635" s="241" t="s">
        <v>184</v>
      </c>
      <c r="G635" s="242" t="s">
        <v>785</v>
      </c>
      <c r="H635" s="247">
        <v>1119189</v>
      </c>
      <c r="I635" s="248" t="s">
        <v>195</v>
      </c>
      <c r="J635" s="249" t="s">
        <v>759</v>
      </c>
      <c r="T635" s="246"/>
      <c r="U635" s="246"/>
      <c r="V635" s="246"/>
      <c r="W635" s="246"/>
    </row>
    <row r="636" spans="1:23" ht="17.649999999999999" customHeight="1" x14ac:dyDescent="0.25">
      <c r="A636" s="239">
        <v>219</v>
      </c>
      <c r="B636" s="240" t="s">
        <v>1083</v>
      </c>
      <c r="C636" s="240" t="s">
        <v>218</v>
      </c>
      <c r="D636" s="240" t="s">
        <v>232</v>
      </c>
      <c r="E636" s="241" t="s">
        <v>794</v>
      </c>
      <c r="F636" s="241" t="s">
        <v>741</v>
      </c>
      <c r="G636" s="242" t="s">
        <v>785</v>
      </c>
      <c r="H636" s="247">
        <v>1863738</v>
      </c>
      <c r="I636" s="248" t="s">
        <v>195</v>
      </c>
      <c r="J636" s="249" t="s">
        <v>1084</v>
      </c>
      <c r="T636" s="246"/>
      <c r="U636" s="246"/>
      <c r="V636" s="246"/>
      <c r="W636" s="246"/>
    </row>
    <row r="637" spans="1:23" ht="17.649999999999999" customHeight="1" x14ac:dyDescent="0.25">
      <c r="A637" s="239">
        <v>220</v>
      </c>
      <c r="B637" s="240" t="s">
        <v>1085</v>
      </c>
      <c r="C637" s="240" t="s">
        <v>218</v>
      </c>
      <c r="D637" s="240" t="s">
        <v>232</v>
      </c>
      <c r="E637" s="241" t="s">
        <v>794</v>
      </c>
      <c r="F637" s="241" t="s">
        <v>741</v>
      </c>
      <c r="G637" s="242" t="s">
        <v>785</v>
      </c>
      <c r="H637" s="247">
        <v>2275966.29</v>
      </c>
      <c r="I637" s="248" t="s">
        <v>195</v>
      </c>
      <c r="J637" s="249" t="s">
        <v>759</v>
      </c>
      <c r="T637" s="246"/>
      <c r="U637" s="246"/>
      <c r="V637" s="246"/>
      <c r="W637" s="246"/>
    </row>
    <row r="638" spans="1:23" ht="17.649999999999999" customHeight="1" x14ac:dyDescent="0.25">
      <c r="A638" s="239">
        <v>221</v>
      </c>
      <c r="B638" s="240" t="s">
        <v>1086</v>
      </c>
      <c r="C638" s="240" t="s">
        <v>218</v>
      </c>
      <c r="D638" s="240" t="s">
        <v>232</v>
      </c>
      <c r="E638" s="241" t="s">
        <v>794</v>
      </c>
      <c r="F638" s="241" t="s">
        <v>190</v>
      </c>
      <c r="G638" s="242" t="s">
        <v>785</v>
      </c>
      <c r="H638" s="247">
        <v>2411120</v>
      </c>
      <c r="I638" s="248" t="s">
        <v>791</v>
      </c>
      <c r="J638" s="249" t="s">
        <v>1087</v>
      </c>
      <c r="T638" s="246"/>
      <c r="U638" s="246"/>
      <c r="V638" s="246"/>
      <c r="W638" s="246"/>
    </row>
    <row r="639" spans="1:23" ht="17.649999999999999" customHeight="1" x14ac:dyDescent="0.25">
      <c r="A639" s="239">
        <v>222</v>
      </c>
      <c r="B639" s="240" t="s">
        <v>1088</v>
      </c>
      <c r="C639" s="240" t="s">
        <v>218</v>
      </c>
      <c r="D639" s="240" t="s">
        <v>232</v>
      </c>
      <c r="E639" s="241" t="s">
        <v>794</v>
      </c>
      <c r="F639" s="241" t="s">
        <v>741</v>
      </c>
      <c r="G639" s="242" t="s">
        <v>785</v>
      </c>
      <c r="H639" s="247">
        <v>2989080</v>
      </c>
      <c r="I639" s="248" t="s">
        <v>195</v>
      </c>
      <c r="J639" s="249" t="s">
        <v>915</v>
      </c>
      <c r="T639" s="246"/>
      <c r="U639" s="246"/>
      <c r="V639" s="246"/>
      <c r="W639" s="246"/>
    </row>
    <row r="640" spans="1:23" ht="17.649999999999999" customHeight="1" x14ac:dyDescent="0.25">
      <c r="A640" s="239">
        <v>223</v>
      </c>
      <c r="B640" s="240" t="s">
        <v>1089</v>
      </c>
      <c r="C640" s="240" t="s">
        <v>218</v>
      </c>
      <c r="D640" s="240" t="s">
        <v>232</v>
      </c>
      <c r="E640" s="241" t="s">
        <v>1072</v>
      </c>
      <c r="F640" s="241" t="s">
        <v>184</v>
      </c>
      <c r="G640" s="242" t="s">
        <v>785</v>
      </c>
      <c r="H640" s="247">
        <v>452913</v>
      </c>
      <c r="I640" s="248" t="s">
        <v>220</v>
      </c>
      <c r="J640" s="249" t="s">
        <v>1090</v>
      </c>
      <c r="T640" s="246"/>
      <c r="U640" s="246"/>
      <c r="V640" s="246"/>
      <c r="W640" s="246"/>
    </row>
    <row r="641" spans="1:23" ht="17.649999999999999" customHeight="1" x14ac:dyDescent="0.25">
      <c r="A641" s="239">
        <v>224</v>
      </c>
      <c r="B641" s="240" t="s">
        <v>1091</v>
      </c>
      <c r="C641" s="240" t="s">
        <v>218</v>
      </c>
      <c r="D641" s="240" t="s">
        <v>232</v>
      </c>
      <c r="E641" s="241" t="s">
        <v>223</v>
      </c>
      <c r="F641" s="241" t="s">
        <v>1092</v>
      </c>
      <c r="G641" s="242" t="s">
        <v>785</v>
      </c>
      <c r="H641" s="247">
        <v>2100000</v>
      </c>
      <c r="I641" s="248" t="s">
        <v>966</v>
      </c>
      <c r="J641" s="249" t="s">
        <v>849</v>
      </c>
      <c r="T641" s="246"/>
      <c r="U641" s="246"/>
      <c r="V641" s="246"/>
      <c r="W641" s="246"/>
    </row>
    <row r="642" spans="1:23" ht="17.649999999999999" customHeight="1" x14ac:dyDescent="0.25">
      <c r="A642" s="239">
        <v>225</v>
      </c>
      <c r="B642" s="240" t="s">
        <v>1093</v>
      </c>
      <c r="C642" s="240" t="s">
        <v>218</v>
      </c>
      <c r="D642" s="240" t="s">
        <v>232</v>
      </c>
      <c r="E642" s="241" t="s">
        <v>183</v>
      </c>
      <c r="F642" s="241" t="s">
        <v>741</v>
      </c>
      <c r="G642" s="242" t="s">
        <v>785</v>
      </c>
      <c r="H642" s="247">
        <v>1850042.68</v>
      </c>
      <c r="I642" s="248" t="s">
        <v>191</v>
      </c>
      <c r="J642" s="249" t="s">
        <v>1094</v>
      </c>
      <c r="K642" s="31">
        <v>1995200</v>
      </c>
      <c r="T642" s="246"/>
      <c r="U642" s="246"/>
      <c r="V642" s="246"/>
      <c r="W642" s="246"/>
    </row>
    <row r="643" spans="1:23" ht="17.649999999999999" customHeight="1" x14ac:dyDescent="0.25">
      <c r="A643" s="239">
        <v>226</v>
      </c>
      <c r="B643" s="240" t="s">
        <v>1095</v>
      </c>
      <c r="C643" s="240" t="s">
        <v>218</v>
      </c>
      <c r="D643" s="240" t="s">
        <v>232</v>
      </c>
      <c r="E643" s="241" t="s">
        <v>183</v>
      </c>
      <c r="F643" s="241" t="s">
        <v>1096</v>
      </c>
      <c r="G643" s="242" t="s">
        <v>785</v>
      </c>
      <c r="H643" s="247">
        <v>1972169.8</v>
      </c>
      <c r="I643" s="248" t="s">
        <v>220</v>
      </c>
      <c r="J643" s="249" t="s">
        <v>1097</v>
      </c>
      <c r="T643" s="246"/>
      <c r="U643" s="246"/>
      <c r="V643" s="246"/>
      <c r="W643" s="246"/>
    </row>
    <row r="644" spans="1:23" ht="17.649999999999999" customHeight="1" x14ac:dyDescent="0.25">
      <c r="A644" s="239">
        <v>227</v>
      </c>
      <c r="B644" s="240" t="s">
        <v>1098</v>
      </c>
      <c r="C644" s="240" t="s">
        <v>218</v>
      </c>
      <c r="D644" s="240" t="s">
        <v>232</v>
      </c>
      <c r="E644" s="241" t="s">
        <v>183</v>
      </c>
      <c r="F644" s="241" t="s">
        <v>184</v>
      </c>
      <c r="G644" s="242" t="s">
        <v>785</v>
      </c>
      <c r="H644" s="247">
        <v>2147152.67</v>
      </c>
      <c r="I644" s="248" t="s">
        <v>195</v>
      </c>
      <c r="J644" s="249" t="s">
        <v>1099</v>
      </c>
      <c r="T644" s="246"/>
      <c r="U644" s="246"/>
      <c r="V644" s="246"/>
      <c r="W644" s="246"/>
    </row>
    <row r="645" spans="1:23" ht="17.649999999999999" customHeight="1" x14ac:dyDescent="0.25">
      <c r="A645" s="239">
        <v>228</v>
      </c>
      <c r="B645" s="240" t="s">
        <v>1100</v>
      </c>
      <c r="C645" s="240" t="s">
        <v>218</v>
      </c>
      <c r="D645" s="240" t="s">
        <v>232</v>
      </c>
      <c r="E645" s="241" t="s">
        <v>183</v>
      </c>
      <c r="F645" s="241" t="s">
        <v>184</v>
      </c>
      <c r="G645" s="242" t="s">
        <v>785</v>
      </c>
      <c r="H645" s="247">
        <v>1872582</v>
      </c>
      <c r="I645" s="248" t="s">
        <v>224</v>
      </c>
      <c r="J645" s="249" t="s">
        <v>192</v>
      </c>
      <c r="T645" s="246"/>
      <c r="U645" s="246"/>
      <c r="V645" s="246"/>
      <c r="W645" s="246"/>
    </row>
    <row r="646" spans="1:23" ht="17.649999999999999" customHeight="1" x14ac:dyDescent="0.25">
      <c r="A646" s="239">
        <v>229</v>
      </c>
      <c r="B646" s="240" t="s">
        <v>1101</v>
      </c>
      <c r="C646" s="240" t="s">
        <v>218</v>
      </c>
      <c r="D646" s="240" t="s">
        <v>232</v>
      </c>
      <c r="E646" s="241" t="s">
        <v>183</v>
      </c>
      <c r="F646" s="241" t="s">
        <v>184</v>
      </c>
      <c r="G646" s="242" t="s">
        <v>785</v>
      </c>
      <c r="H646" s="247">
        <v>1999278</v>
      </c>
      <c r="I646" s="248" t="s">
        <v>224</v>
      </c>
      <c r="J646" s="249" t="s">
        <v>205</v>
      </c>
      <c r="T646" s="246"/>
      <c r="U646" s="246"/>
      <c r="V646" s="246"/>
      <c r="W646" s="246"/>
    </row>
    <row r="647" spans="1:23" ht="17.649999999999999" customHeight="1" x14ac:dyDescent="0.25">
      <c r="A647" s="239">
        <v>230</v>
      </c>
      <c r="B647" s="240" t="s">
        <v>1102</v>
      </c>
      <c r="C647" s="240" t="s">
        <v>218</v>
      </c>
      <c r="D647" s="240" t="s">
        <v>232</v>
      </c>
      <c r="E647" s="241" t="s">
        <v>1103</v>
      </c>
      <c r="F647" s="241" t="s">
        <v>184</v>
      </c>
      <c r="G647" s="242" t="s">
        <v>785</v>
      </c>
      <c r="H647" s="247">
        <v>2000000</v>
      </c>
      <c r="I647" s="248" t="s">
        <v>195</v>
      </c>
      <c r="J647" s="249" t="s">
        <v>618</v>
      </c>
      <c r="T647" s="246"/>
      <c r="U647" s="246"/>
      <c r="V647" s="246"/>
      <c r="W647" s="246"/>
    </row>
    <row r="648" spans="1:23" ht="17.649999999999999" customHeight="1" x14ac:dyDescent="0.25">
      <c r="A648" s="239">
        <v>231</v>
      </c>
      <c r="B648" s="240" t="s">
        <v>1104</v>
      </c>
      <c r="C648" s="240" t="s">
        <v>218</v>
      </c>
      <c r="D648" s="240" t="s">
        <v>232</v>
      </c>
      <c r="E648" s="241" t="s">
        <v>794</v>
      </c>
      <c r="F648" s="241" t="s">
        <v>741</v>
      </c>
      <c r="G648" s="242" t="s">
        <v>785</v>
      </c>
      <c r="H648" s="247">
        <v>1427616</v>
      </c>
      <c r="I648" s="248" t="s">
        <v>791</v>
      </c>
      <c r="J648" s="249" t="s">
        <v>423</v>
      </c>
      <c r="T648" s="246"/>
      <c r="U648" s="246"/>
      <c r="V648" s="246"/>
      <c r="W648" s="246"/>
    </row>
    <row r="649" spans="1:23" ht="17.649999999999999" customHeight="1" x14ac:dyDescent="0.25">
      <c r="A649" s="239">
        <v>232</v>
      </c>
      <c r="B649" s="240" t="s">
        <v>1105</v>
      </c>
      <c r="C649" s="240" t="s">
        <v>218</v>
      </c>
      <c r="D649" s="240" t="s">
        <v>232</v>
      </c>
      <c r="E649" s="241" t="s">
        <v>183</v>
      </c>
      <c r="F649" s="241" t="s">
        <v>1096</v>
      </c>
      <c r="G649" s="242" t="s">
        <v>785</v>
      </c>
      <c r="H649" s="247">
        <v>1963089.4</v>
      </c>
      <c r="I649" s="248" t="s">
        <v>1056</v>
      </c>
      <c r="J649" s="249" t="s">
        <v>1106</v>
      </c>
      <c r="T649" s="246"/>
      <c r="U649" s="246"/>
      <c r="V649" s="246"/>
      <c r="W649" s="246"/>
    </row>
    <row r="650" spans="1:23" ht="17.649999999999999" customHeight="1" x14ac:dyDescent="0.25">
      <c r="A650" s="239">
        <v>233</v>
      </c>
      <c r="B650" s="240" t="s">
        <v>1107</v>
      </c>
      <c r="C650" s="240" t="s">
        <v>218</v>
      </c>
      <c r="D650" s="240" t="s">
        <v>232</v>
      </c>
      <c r="E650" s="241" t="s">
        <v>183</v>
      </c>
      <c r="F650" s="241" t="s">
        <v>184</v>
      </c>
      <c r="G650" s="242" t="s">
        <v>785</v>
      </c>
      <c r="H650" s="247">
        <v>1899333</v>
      </c>
      <c r="I650" s="248" t="s">
        <v>224</v>
      </c>
      <c r="J650" s="249" t="s">
        <v>205</v>
      </c>
      <c r="T650" s="246"/>
      <c r="U650" s="246"/>
      <c r="V650" s="246"/>
      <c r="W650" s="246"/>
    </row>
    <row r="651" spans="1:23" ht="17.649999999999999" customHeight="1" x14ac:dyDescent="0.25">
      <c r="A651" s="239">
        <v>234</v>
      </c>
      <c r="B651" s="240" t="s">
        <v>1108</v>
      </c>
      <c r="C651" s="240" t="s">
        <v>218</v>
      </c>
      <c r="D651" s="240" t="s">
        <v>232</v>
      </c>
      <c r="E651" s="241" t="s">
        <v>223</v>
      </c>
      <c r="F651" s="241" t="s">
        <v>184</v>
      </c>
      <c r="G651" s="242" t="s">
        <v>785</v>
      </c>
      <c r="H651" s="247">
        <v>2898860</v>
      </c>
      <c r="I651" s="248" t="s">
        <v>195</v>
      </c>
      <c r="J651" s="249" t="s">
        <v>963</v>
      </c>
      <c r="T651" s="246"/>
      <c r="U651" s="246"/>
      <c r="V651" s="246"/>
      <c r="W651" s="246"/>
    </row>
    <row r="652" spans="1:23" ht="17.649999999999999" customHeight="1" x14ac:dyDescent="0.25">
      <c r="A652" s="239">
        <v>235</v>
      </c>
      <c r="B652" s="240" t="s">
        <v>1109</v>
      </c>
      <c r="C652" s="240" t="s">
        <v>218</v>
      </c>
      <c r="D652" s="240" t="s">
        <v>232</v>
      </c>
      <c r="E652" s="241" t="s">
        <v>183</v>
      </c>
      <c r="F652" s="241" t="s">
        <v>184</v>
      </c>
      <c r="G652" s="242" t="s">
        <v>785</v>
      </c>
      <c r="H652" s="247">
        <v>1891407</v>
      </c>
      <c r="I652" s="248" t="s">
        <v>224</v>
      </c>
      <c r="J652" s="249" t="s">
        <v>205</v>
      </c>
      <c r="T652" s="246"/>
      <c r="U652" s="246"/>
      <c r="V652" s="246"/>
      <c r="W652" s="246"/>
    </row>
    <row r="653" spans="1:23" ht="17.649999999999999" customHeight="1" x14ac:dyDescent="0.25">
      <c r="A653" s="239">
        <v>236</v>
      </c>
      <c r="B653" s="240" t="s">
        <v>1110</v>
      </c>
      <c r="C653" s="240" t="s">
        <v>218</v>
      </c>
      <c r="D653" s="240" t="s">
        <v>232</v>
      </c>
      <c r="E653" s="241" t="s">
        <v>223</v>
      </c>
      <c r="F653" s="241" t="s">
        <v>184</v>
      </c>
      <c r="G653" s="242" t="s">
        <v>785</v>
      </c>
      <c r="H653" s="247">
        <v>3026400</v>
      </c>
      <c r="I653" s="248" t="s">
        <v>791</v>
      </c>
      <c r="J653" s="249" t="s">
        <v>1111</v>
      </c>
      <c r="T653" s="246"/>
      <c r="U653" s="246"/>
      <c r="V653" s="246"/>
      <c r="W653" s="246"/>
    </row>
    <row r="654" spans="1:23" ht="17.649999999999999" customHeight="1" x14ac:dyDescent="0.25">
      <c r="A654" s="239">
        <v>237</v>
      </c>
      <c r="B654" s="240" t="s">
        <v>1112</v>
      </c>
      <c r="C654" s="240" t="s">
        <v>218</v>
      </c>
      <c r="D654" s="240" t="s">
        <v>232</v>
      </c>
      <c r="E654" s="241" t="s">
        <v>794</v>
      </c>
      <c r="F654" s="241" t="s">
        <v>741</v>
      </c>
      <c r="G654" s="242" t="s">
        <v>785</v>
      </c>
      <c r="H654" s="247">
        <v>1998567</v>
      </c>
      <c r="I654" s="248" t="s">
        <v>791</v>
      </c>
      <c r="J654" s="249" t="s">
        <v>307</v>
      </c>
      <c r="T654" s="246"/>
      <c r="U654" s="246"/>
      <c r="V654" s="246"/>
      <c r="W654" s="246"/>
    </row>
    <row r="655" spans="1:23" ht="17.649999999999999" customHeight="1" x14ac:dyDescent="0.25">
      <c r="A655" s="239">
        <v>238</v>
      </c>
      <c r="B655" s="240" t="s">
        <v>1113</v>
      </c>
      <c r="C655" s="240" t="s">
        <v>218</v>
      </c>
      <c r="D655" s="240" t="s">
        <v>232</v>
      </c>
      <c r="E655" s="241" t="s">
        <v>183</v>
      </c>
      <c r="F655" s="241" t="s">
        <v>190</v>
      </c>
      <c r="G655" s="242" t="s">
        <v>785</v>
      </c>
      <c r="H655" s="247">
        <v>3500000</v>
      </c>
      <c r="I655" s="248" t="s">
        <v>224</v>
      </c>
      <c r="J655" s="249" t="s">
        <v>554</v>
      </c>
      <c r="T655" s="246"/>
      <c r="U655" s="246"/>
      <c r="V655" s="246"/>
      <c r="W655" s="246"/>
    </row>
    <row r="656" spans="1:23" ht="17.649999999999999" customHeight="1" x14ac:dyDescent="0.25">
      <c r="A656" s="239">
        <v>239</v>
      </c>
      <c r="B656" s="240" t="s">
        <v>1114</v>
      </c>
      <c r="C656" s="240" t="s">
        <v>218</v>
      </c>
      <c r="D656" s="240" t="s">
        <v>232</v>
      </c>
      <c r="E656" s="241" t="s">
        <v>183</v>
      </c>
      <c r="F656" s="241" t="s">
        <v>184</v>
      </c>
      <c r="G656" s="242" t="s">
        <v>785</v>
      </c>
      <c r="H656" s="247">
        <v>1987677</v>
      </c>
      <c r="I656" s="248" t="s">
        <v>224</v>
      </c>
      <c r="J656" s="249" t="s">
        <v>192</v>
      </c>
      <c r="T656" s="246"/>
      <c r="U656" s="246"/>
      <c r="V656" s="246"/>
      <c r="W656" s="246"/>
    </row>
    <row r="657" spans="1:23" ht="17.649999999999999" customHeight="1" x14ac:dyDescent="0.25">
      <c r="A657" s="239">
        <v>240</v>
      </c>
      <c r="B657" s="240" t="s">
        <v>1115</v>
      </c>
      <c r="C657" s="240" t="s">
        <v>218</v>
      </c>
      <c r="D657" s="240" t="s">
        <v>232</v>
      </c>
      <c r="E657" s="241" t="s">
        <v>183</v>
      </c>
      <c r="F657" s="241" t="s">
        <v>184</v>
      </c>
      <c r="G657" s="242" t="s">
        <v>785</v>
      </c>
      <c r="H657" s="247">
        <v>1999987</v>
      </c>
      <c r="I657" s="248" t="s">
        <v>220</v>
      </c>
      <c r="J657" s="249" t="s">
        <v>1116</v>
      </c>
      <c r="T657" s="246"/>
      <c r="U657" s="246"/>
      <c r="V657" s="246"/>
      <c r="W657" s="246"/>
    </row>
    <row r="658" spans="1:23" ht="17.649999999999999" customHeight="1" x14ac:dyDescent="0.25">
      <c r="A658" s="239">
        <v>241</v>
      </c>
      <c r="B658" s="240" t="s">
        <v>1117</v>
      </c>
      <c r="C658" s="240" t="s">
        <v>218</v>
      </c>
      <c r="D658" s="240" t="s">
        <v>232</v>
      </c>
      <c r="E658" s="241" t="s">
        <v>183</v>
      </c>
      <c r="F658" s="241" t="s">
        <v>741</v>
      </c>
      <c r="G658" s="242" t="s">
        <v>785</v>
      </c>
      <c r="H658" s="247">
        <v>2000000</v>
      </c>
      <c r="I658" s="248" t="s">
        <v>186</v>
      </c>
      <c r="J658" s="249" t="s">
        <v>1118</v>
      </c>
      <c r="T658" s="246"/>
      <c r="U658" s="246"/>
      <c r="V658" s="246"/>
      <c r="W658" s="246"/>
    </row>
    <row r="659" spans="1:23" ht="17.649999999999999" customHeight="1" x14ac:dyDescent="0.25">
      <c r="A659" s="239">
        <v>242</v>
      </c>
      <c r="B659" s="240" t="s">
        <v>1119</v>
      </c>
      <c r="C659" s="240" t="s">
        <v>218</v>
      </c>
      <c r="D659" s="240" t="s">
        <v>232</v>
      </c>
      <c r="E659" s="241" t="s">
        <v>183</v>
      </c>
      <c r="F659" s="241" t="s">
        <v>184</v>
      </c>
      <c r="G659" s="242" t="s">
        <v>785</v>
      </c>
      <c r="H659" s="247">
        <v>2000000</v>
      </c>
      <c r="I659" s="248" t="s">
        <v>220</v>
      </c>
      <c r="J659" s="249" t="s">
        <v>1120</v>
      </c>
      <c r="T659" s="246"/>
      <c r="U659" s="246"/>
      <c r="V659" s="246"/>
      <c r="W659" s="246"/>
    </row>
    <row r="660" spans="1:23" ht="17.649999999999999" customHeight="1" x14ac:dyDescent="0.25">
      <c r="A660" s="239">
        <v>243</v>
      </c>
      <c r="B660" s="240" t="s">
        <v>1121</v>
      </c>
      <c r="C660" s="240" t="s">
        <v>218</v>
      </c>
      <c r="D660" s="240" t="s">
        <v>232</v>
      </c>
      <c r="E660" s="241" t="s">
        <v>183</v>
      </c>
      <c r="F660" s="241" t="s">
        <v>741</v>
      </c>
      <c r="G660" s="242" t="s">
        <v>785</v>
      </c>
      <c r="H660" s="247">
        <v>1811675</v>
      </c>
      <c r="I660" s="248" t="s">
        <v>224</v>
      </c>
      <c r="J660" s="249" t="s">
        <v>1122</v>
      </c>
      <c r="T660" s="246"/>
      <c r="U660" s="246"/>
      <c r="V660" s="246"/>
      <c r="W660" s="246"/>
    </row>
    <row r="661" spans="1:23" ht="17.649999999999999" customHeight="1" x14ac:dyDescent="0.25">
      <c r="A661" s="239">
        <v>244</v>
      </c>
      <c r="B661" s="240" t="s">
        <v>1123</v>
      </c>
      <c r="C661" s="240" t="s">
        <v>218</v>
      </c>
      <c r="D661" s="240" t="s">
        <v>232</v>
      </c>
      <c r="E661" s="241" t="s">
        <v>183</v>
      </c>
      <c r="F661" s="241" t="s">
        <v>184</v>
      </c>
      <c r="G661" s="242" t="s">
        <v>785</v>
      </c>
      <c r="H661" s="247">
        <v>2000000</v>
      </c>
      <c r="I661" s="248" t="s">
        <v>220</v>
      </c>
      <c r="J661" s="249" t="s">
        <v>1124</v>
      </c>
      <c r="T661" s="246"/>
      <c r="U661" s="246"/>
      <c r="V661" s="246"/>
      <c r="W661" s="246"/>
    </row>
    <row r="662" spans="1:23" ht="17.649999999999999" customHeight="1" x14ac:dyDescent="0.25">
      <c r="A662" s="239">
        <v>245</v>
      </c>
      <c r="B662" s="240" t="s">
        <v>1125</v>
      </c>
      <c r="C662" s="240" t="s">
        <v>218</v>
      </c>
      <c r="D662" s="240" t="s">
        <v>232</v>
      </c>
      <c r="E662" s="241" t="s">
        <v>183</v>
      </c>
      <c r="F662" s="241" t="s">
        <v>184</v>
      </c>
      <c r="G662" s="242" t="s">
        <v>785</v>
      </c>
      <c r="H662" s="247">
        <v>1540726</v>
      </c>
      <c r="I662" s="248" t="s">
        <v>224</v>
      </c>
      <c r="J662" s="249" t="s">
        <v>1126</v>
      </c>
      <c r="T662" s="246"/>
      <c r="U662" s="246"/>
      <c r="V662" s="246"/>
      <c r="W662" s="246"/>
    </row>
    <row r="663" spans="1:23" ht="17.649999999999999" customHeight="1" x14ac:dyDescent="0.25">
      <c r="A663" s="239">
        <v>246</v>
      </c>
      <c r="B663" s="240" t="s">
        <v>1127</v>
      </c>
      <c r="C663" s="240" t="s">
        <v>218</v>
      </c>
      <c r="D663" s="240" t="s">
        <v>232</v>
      </c>
      <c r="E663" s="241" t="s">
        <v>223</v>
      </c>
      <c r="F663" s="241" t="s">
        <v>184</v>
      </c>
      <c r="G663" s="242" t="s">
        <v>785</v>
      </c>
      <c r="H663" s="247">
        <v>3500000</v>
      </c>
      <c r="I663" s="248" t="s">
        <v>224</v>
      </c>
      <c r="J663" s="249" t="s">
        <v>205</v>
      </c>
      <c r="T663" s="246"/>
      <c r="U663" s="246"/>
      <c r="V663" s="246"/>
      <c r="W663" s="246"/>
    </row>
    <row r="664" spans="1:23" ht="17.649999999999999" customHeight="1" x14ac:dyDescent="0.25">
      <c r="A664" s="239">
        <v>247</v>
      </c>
      <c r="B664" s="240" t="s">
        <v>1128</v>
      </c>
      <c r="C664" s="240" t="s">
        <v>218</v>
      </c>
      <c r="D664" s="240" t="s">
        <v>232</v>
      </c>
      <c r="E664" s="241" t="s">
        <v>183</v>
      </c>
      <c r="F664" s="241" t="s">
        <v>184</v>
      </c>
      <c r="G664" s="242" t="s">
        <v>785</v>
      </c>
      <c r="H664" s="247">
        <v>1998849</v>
      </c>
      <c r="I664" s="248" t="s">
        <v>224</v>
      </c>
      <c r="J664" s="249" t="s">
        <v>1129</v>
      </c>
      <c r="T664" s="246"/>
      <c r="U664" s="246"/>
      <c r="V664" s="246"/>
      <c r="W664" s="246"/>
    </row>
    <row r="665" spans="1:23" ht="17.649999999999999" customHeight="1" x14ac:dyDescent="0.25">
      <c r="A665" s="239">
        <v>248</v>
      </c>
      <c r="B665" s="240" t="s">
        <v>1130</v>
      </c>
      <c r="C665" s="240" t="s">
        <v>218</v>
      </c>
      <c r="D665" s="240" t="s">
        <v>232</v>
      </c>
      <c r="E665" s="241" t="s">
        <v>223</v>
      </c>
      <c r="F665" s="241" t="s">
        <v>184</v>
      </c>
      <c r="G665" s="242" t="s">
        <v>785</v>
      </c>
      <c r="H665" s="247">
        <v>2000000</v>
      </c>
      <c r="I665" s="248" t="s">
        <v>881</v>
      </c>
      <c r="J665" s="249" t="s">
        <v>554</v>
      </c>
      <c r="T665" s="246"/>
      <c r="U665" s="246"/>
      <c r="V665" s="246"/>
      <c r="W665" s="246"/>
    </row>
    <row r="666" spans="1:23" ht="17.649999999999999" customHeight="1" x14ac:dyDescent="0.25">
      <c r="A666" s="239">
        <v>249</v>
      </c>
      <c r="B666" s="240" t="s">
        <v>1131</v>
      </c>
      <c r="C666" s="240" t="s">
        <v>218</v>
      </c>
      <c r="D666" s="240" t="s">
        <v>232</v>
      </c>
      <c r="E666" s="241" t="s">
        <v>183</v>
      </c>
      <c r="F666" s="241" t="s">
        <v>741</v>
      </c>
      <c r="G666" s="242" t="s">
        <v>785</v>
      </c>
      <c r="H666" s="247">
        <v>1315417.56</v>
      </c>
      <c r="I666" s="248" t="s">
        <v>195</v>
      </c>
      <c r="J666" s="249" t="s">
        <v>1073</v>
      </c>
      <c r="T666" s="246"/>
      <c r="U666" s="246"/>
      <c r="V666" s="246"/>
      <c r="W666" s="246"/>
    </row>
    <row r="667" spans="1:23" ht="17.649999999999999" customHeight="1" x14ac:dyDescent="0.25">
      <c r="A667" s="239">
        <v>250</v>
      </c>
      <c r="B667" s="240" t="s">
        <v>1132</v>
      </c>
      <c r="C667" s="240" t="s">
        <v>218</v>
      </c>
      <c r="D667" s="240" t="s">
        <v>232</v>
      </c>
      <c r="E667" s="241" t="s">
        <v>223</v>
      </c>
      <c r="F667" s="241" t="s">
        <v>184</v>
      </c>
      <c r="G667" s="242" t="s">
        <v>785</v>
      </c>
      <c r="H667" s="247">
        <v>1800000</v>
      </c>
      <c r="I667" s="248" t="s">
        <v>224</v>
      </c>
      <c r="J667" s="249" t="s">
        <v>1133</v>
      </c>
      <c r="T667" s="246"/>
      <c r="U667" s="246"/>
      <c r="V667" s="246"/>
      <c r="W667" s="246"/>
    </row>
    <row r="668" spans="1:23" ht="17.649999999999999" customHeight="1" x14ac:dyDescent="0.25">
      <c r="A668" s="239">
        <v>251</v>
      </c>
      <c r="B668" s="240" t="s">
        <v>1134</v>
      </c>
      <c r="C668" s="240" t="s">
        <v>218</v>
      </c>
      <c r="D668" s="240" t="s">
        <v>232</v>
      </c>
      <c r="E668" s="241" t="s">
        <v>223</v>
      </c>
      <c r="F668" s="241" t="s">
        <v>184</v>
      </c>
      <c r="G668" s="242" t="s">
        <v>785</v>
      </c>
      <c r="H668" s="247">
        <v>1740015</v>
      </c>
      <c r="I668" s="248" t="s">
        <v>224</v>
      </c>
      <c r="J668" s="249" t="s">
        <v>554</v>
      </c>
      <c r="T668" s="246"/>
      <c r="U668" s="246"/>
      <c r="V668" s="246"/>
      <c r="W668" s="246"/>
    </row>
    <row r="669" spans="1:23" ht="17.649999999999999" customHeight="1" x14ac:dyDescent="0.25">
      <c r="A669" s="239">
        <v>252</v>
      </c>
      <c r="B669" s="240" t="s">
        <v>1135</v>
      </c>
      <c r="C669" s="240" t="s">
        <v>218</v>
      </c>
      <c r="D669" s="240" t="s">
        <v>232</v>
      </c>
      <c r="E669" s="241" t="s">
        <v>183</v>
      </c>
      <c r="F669" s="241" t="s">
        <v>184</v>
      </c>
      <c r="G669" s="242" t="s">
        <v>785</v>
      </c>
      <c r="H669" s="247">
        <v>2000000</v>
      </c>
      <c r="I669" s="248" t="s">
        <v>224</v>
      </c>
      <c r="J669" s="249" t="s">
        <v>205</v>
      </c>
      <c r="K669" s="31">
        <v>3500000</v>
      </c>
      <c r="T669" s="246"/>
      <c r="U669" s="246"/>
      <c r="V669" s="246"/>
      <c r="W669" s="246"/>
    </row>
    <row r="670" spans="1:23" ht="17.649999999999999" customHeight="1" x14ac:dyDescent="0.25">
      <c r="A670" s="239">
        <v>253</v>
      </c>
      <c r="B670" s="240" t="s">
        <v>1136</v>
      </c>
      <c r="C670" s="240" t="s">
        <v>218</v>
      </c>
      <c r="D670" s="240" t="s">
        <v>232</v>
      </c>
      <c r="E670" s="241" t="s">
        <v>223</v>
      </c>
      <c r="F670" s="241" t="s">
        <v>184</v>
      </c>
      <c r="G670" s="242" t="s">
        <v>785</v>
      </c>
      <c r="H670" s="247">
        <v>1599999</v>
      </c>
      <c r="I670" s="248" t="s">
        <v>224</v>
      </c>
      <c r="J670" s="249" t="s">
        <v>1137</v>
      </c>
      <c r="T670" s="246"/>
      <c r="U670" s="246"/>
      <c r="V670" s="246"/>
      <c r="W670" s="246"/>
    </row>
    <row r="671" spans="1:23" ht="17.649999999999999" customHeight="1" x14ac:dyDescent="0.25">
      <c r="A671" s="239">
        <v>254</v>
      </c>
      <c r="B671" s="240" t="s">
        <v>1138</v>
      </c>
      <c r="C671" s="240" t="s">
        <v>218</v>
      </c>
      <c r="D671" s="240" t="s">
        <v>232</v>
      </c>
      <c r="E671" s="241" t="s">
        <v>183</v>
      </c>
      <c r="F671" s="241" t="s">
        <v>184</v>
      </c>
      <c r="G671" s="242" t="s">
        <v>785</v>
      </c>
      <c r="H671" s="247">
        <v>1931038.88</v>
      </c>
      <c r="I671" s="248" t="s">
        <v>224</v>
      </c>
      <c r="J671" s="249" t="s">
        <v>205</v>
      </c>
      <c r="T671" s="246"/>
      <c r="U671" s="246"/>
      <c r="V671" s="246"/>
      <c r="W671" s="246"/>
    </row>
    <row r="672" spans="1:23" ht="17.649999999999999" customHeight="1" x14ac:dyDescent="0.25">
      <c r="A672" s="239">
        <v>255</v>
      </c>
      <c r="B672" s="240" t="s">
        <v>1139</v>
      </c>
      <c r="C672" s="240" t="s">
        <v>218</v>
      </c>
      <c r="D672" s="240" t="s">
        <v>232</v>
      </c>
      <c r="E672" s="241" t="s">
        <v>794</v>
      </c>
      <c r="F672" s="241" t="s">
        <v>184</v>
      </c>
      <c r="G672" s="242" t="s">
        <v>785</v>
      </c>
      <c r="H672" s="247">
        <v>1857722.65</v>
      </c>
      <c r="I672" s="248" t="s">
        <v>186</v>
      </c>
      <c r="J672" s="249" t="s">
        <v>1140</v>
      </c>
      <c r="T672" s="246"/>
      <c r="U672" s="246"/>
      <c r="V672" s="246"/>
      <c r="W672" s="246"/>
    </row>
    <row r="673" spans="1:23" ht="17.649999999999999" customHeight="1" x14ac:dyDescent="0.25">
      <c r="A673" s="239">
        <v>256</v>
      </c>
      <c r="B673" s="240" t="s">
        <v>1141</v>
      </c>
      <c r="C673" s="240" t="s">
        <v>218</v>
      </c>
      <c r="D673" s="240" t="s">
        <v>232</v>
      </c>
      <c r="E673" s="241" t="s">
        <v>183</v>
      </c>
      <c r="F673" s="241" t="s">
        <v>184</v>
      </c>
      <c r="G673" s="242" t="s">
        <v>785</v>
      </c>
      <c r="H673" s="247">
        <v>2000000</v>
      </c>
      <c r="I673" s="248" t="s">
        <v>224</v>
      </c>
      <c r="J673" s="249" t="s">
        <v>1142</v>
      </c>
      <c r="T673" s="246"/>
      <c r="U673" s="246"/>
      <c r="V673" s="246"/>
      <c r="W673" s="246"/>
    </row>
    <row r="674" spans="1:23" ht="17.649999999999999" customHeight="1" x14ac:dyDescent="0.25">
      <c r="A674" s="239">
        <v>257</v>
      </c>
      <c r="B674" s="240" t="s">
        <v>1143</v>
      </c>
      <c r="C674" s="240" t="s">
        <v>218</v>
      </c>
      <c r="D674" s="240" t="s">
        <v>232</v>
      </c>
      <c r="E674" s="241" t="s">
        <v>183</v>
      </c>
      <c r="F674" s="241" t="s">
        <v>184</v>
      </c>
      <c r="G674" s="242" t="s">
        <v>785</v>
      </c>
      <c r="H674" s="247">
        <v>1899234.25</v>
      </c>
      <c r="I674" s="248" t="s">
        <v>224</v>
      </c>
      <c r="J674" s="249" t="s">
        <v>205</v>
      </c>
      <c r="K674" s="31">
        <v>1811675</v>
      </c>
      <c r="T674" s="246"/>
      <c r="U674" s="246"/>
      <c r="V674" s="246"/>
      <c r="W674" s="246"/>
    </row>
    <row r="675" spans="1:23" ht="17.649999999999999" customHeight="1" x14ac:dyDescent="0.25">
      <c r="A675" s="239">
        <v>258</v>
      </c>
      <c r="B675" s="240" t="s">
        <v>1144</v>
      </c>
      <c r="C675" s="240" t="s">
        <v>218</v>
      </c>
      <c r="D675" s="240" t="s">
        <v>232</v>
      </c>
      <c r="E675" s="241" t="s">
        <v>794</v>
      </c>
      <c r="F675" s="241" t="s">
        <v>741</v>
      </c>
      <c r="G675" s="242" t="s">
        <v>785</v>
      </c>
      <c r="H675" s="247">
        <v>2000000</v>
      </c>
      <c r="I675" s="248" t="s">
        <v>195</v>
      </c>
      <c r="J675" s="249" t="s">
        <v>618</v>
      </c>
      <c r="T675" s="246"/>
      <c r="U675" s="246"/>
      <c r="V675" s="246"/>
      <c r="W675" s="246"/>
    </row>
    <row r="676" spans="1:23" ht="17.649999999999999" customHeight="1" x14ac:dyDescent="0.25">
      <c r="A676" s="239">
        <v>259</v>
      </c>
      <c r="B676" s="240" t="s">
        <v>1145</v>
      </c>
      <c r="C676" s="240" t="s">
        <v>218</v>
      </c>
      <c r="D676" s="240" t="s">
        <v>232</v>
      </c>
      <c r="E676" s="241" t="s">
        <v>794</v>
      </c>
      <c r="F676" s="241" t="s">
        <v>741</v>
      </c>
      <c r="G676" s="242" t="s">
        <v>785</v>
      </c>
      <c r="H676" s="247">
        <v>1699150</v>
      </c>
      <c r="I676" s="248" t="s">
        <v>791</v>
      </c>
      <c r="J676" s="249" t="s">
        <v>1146</v>
      </c>
      <c r="T676" s="246"/>
      <c r="U676" s="246"/>
      <c r="V676" s="246"/>
      <c r="W676" s="246"/>
    </row>
    <row r="677" spans="1:23" ht="17.649999999999999" customHeight="1" x14ac:dyDescent="0.25">
      <c r="A677" s="239">
        <v>260</v>
      </c>
      <c r="B677" s="240" t="s">
        <v>1147</v>
      </c>
      <c r="C677" s="240" t="s">
        <v>218</v>
      </c>
      <c r="D677" s="240" t="s">
        <v>232</v>
      </c>
      <c r="E677" s="241" t="s">
        <v>183</v>
      </c>
      <c r="F677" s="241" t="s">
        <v>184</v>
      </c>
      <c r="G677" s="242" t="s">
        <v>785</v>
      </c>
      <c r="H677" s="247">
        <v>1750356</v>
      </c>
      <c r="I677" s="248" t="s">
        <v>227</v>
      </c>
      <c r="J677" s="249" t="s">
        <v>399</v>
      </c>
      <c r="T677" s="246"/>
      <c r="U677" s="246"/>
      <c r="V677" s="246"/>
      <c r="W677" s="246"/>
    </row>
    <row r="678" spans="1:23" ht="17.649999999999999" customHeight="1" x14ac:dyDescent="0.25">
      <c r="A678" s="239">
        <v>261</v>
      </c>
      <c r="B678" s="240" t="s">
        <v>1148</v>
      </c>
      <c r="C678" s="240" t="s">
        <v>218</v>
      </c>
      <c r="D678" s="240" t="s">
        <v>232</v>
      </c>
      <c r="E678" s="241" t="s">
        <v>794</v>
      </c>
      <c r="F678" s="241" t="s">
        <v>184</v>
      </c>
      <c r="G678" s="242" t="s">
        <v>785</v>
      </c>
      <c r="H678" s="247">
        <v>1976972</v>
      </c>
      <c r="I678" s="248" t="s">
        <v>220</v>
      </c>
      <c r="J678" s="249" t="s">
        <v>554</v>
      </c>
      <c r="T678" s="246"/>
      <c r="U678" s="246"/>
      <c r="V678" s="246"/>
      <c r="W678" s="246"/>
    </row>
    <row r="679" spans="1:23" ht="17.649999999999999" customHeight="1" x14ac:dyDescent="0.25">
      <c r="A679" s="239">
        <v>262</v>
      </c>
      <c r="B679" s="240" t="s">
        <v>1149</v>
      </c>
      <c r="C679" s="240" t="s">
        <v>218</v>
      </c>
      <c r="D679" s="240" t="s">
        <v>232</v>
      </c>
      <c r="E679" s="241" t="s">
        <v>183</v>
      </c>
      <c r="F679" s="241" t="s">
        <v>184</v>
      </c>
      <c r="G679" s="242" t="s">
        <v>785</v>
      </c>
      <c r="H679" s="247">
        <v>1941754</v>
      </c>
      <c r="I679" s="248" t="s">
        <v>224</v>
      </c>
      <c r="J679" s="249" t="s">
        <v>1150</v>
      </c>
      <c r="T679" s="246"/>
      <c r="U679" s="246"/>
      <c r="V679" s="246"/>
      <c r="W679" s="246"/>
    </row>
    <row r="680" spans="1:23" ht="17.649999999999999" customHeight="1" x14ac:dyDescent="0.25">
      <c r="A680" s="239">
        <v>263</v>
      </c>
      <c r="B680" s="240" t="s">
        <v>1151</v>
      </c>
      <c r="C680" s="240" t="s">
        <v>218</v>
      </c>
      <c r="D680" s="240" t="s">
        <v>232</v>
      </c>
      <c r="E680" s="241" t="s">
        <v>794</v>
      </c>
      <c r="F680" s="241" t="s">
        <v>741</v>
      </c>
      <c r="G680" s="242" t="s">
        <v>785</v>
      </c>
      <c r="H680" s="247">
        <v>1023225.07</v>
      </c>
      <c r="I680" s="248" t="s">
        <v>220</v>
      </c>
      <c r="J680" s="249" t="s">
        <v>1152</v>
      </c>
      <c r="T680" s="246"/>
      <c r="U680" s="246"/>
      <c r="V680" s="246"/>
      <c r="W680" s="246"/>
    </row>
    <row r="681" spans="1:23" ht="17.649999999999999" customHeight="1" x14ac:dyDescent="0.25">
      <c r="A681" s="239">
        <v>264</v>
      </c>
      <c r="B681" s="240" t="s">
        <v>1153</v>
      </c>
      <c r="C681" s="240" t="s">
        <v>218</v>
      </c>
      <c r="D681" s="240" t="s">
        <v>232</v>
      </c>
      <c r="E681" s="241" t="s">
        <v>183</v>
      </c>
      <c r="F681" s="241" t="s">
        <v>184</v>
      </c>
      <c r="G681" s="242" t="s">
        <v>785</v>
      </c>
      <c r="H681" s="247">
        <v>1899468</v>
      </c>
      <c r="I681" s="248" t="s">
        <v>224</v>
      </c>
      <c r="J681" s="249" t="s">
        <v>205</v>
      </c>
      <c r="T681" s="246"/>
      <c r="U681" s="246"/>
      <c r="V681" s="246"/>
      <c r="W681" s="246"/>
    </row>
    <row r="682" spans="1:23" ht="17.649999999999999" customHeight="1" x14ac:dyDescent="0.25">
      <c r="A682" s="239">
        <v>265</v>
      </c>
      <c r="B682" s="240" t="s">
        <v>1154</v>
      </c>
      <c r="C682" s="240" t="s">
        <v>218</v>
      </c>
      <c r="D682" s="240" t="s">
        <v>232</v>
      </c>
      <c r="E682" s="241" t="s">
        <v>183</v>
      </c>
      <c r="F682" s="241" t="s">
        <v>646</v>
      </c>
      <c r="G682" s="242" t="s">
        <v>785</v>
      </c>
      <c r="H682" s="247">
        <v>1599999</v>
      </c>
      <c r="I682" s="248" t="s">
        <v>224</v>
      </c>
      <c r="J682" s="249" t="s">
        <v>192</v>
      </c>
      <c r="T682" s="246"/>
      <c r="U682" s="246"/>
      <c r="V682" s="246"/>
      <c r="W682" s="246"/>
    </row>
    <row r="683" spans="1:23" ht="17.649999999999999" customHeight="1" x14ac:dyDescent="0.25">
      <c r="A683" s="239">
        <v>266</v>
      </c>
      <c r="B683" s="240" t="s">
        <v>1155</v>
      </c>
      <c r="C683" s="240" t="s">
        <v>218</v>
      </c>
      <c r="D683" s="240" t="s">
        <v>232</v>
      </c>
      <c r="E683" s="241" t="s">
        <v>223</v>
      </c>
      <c r="F683" s="241" t="s">
        <v>184</v>
      </c>
      <c r="G683" s="242" t="s">
        <v>785</v>
      </c>
      <c r="H683" s="247">
        <v>1997902</v>
      </c>
      <c r="I683" s="248" t="s">
        <v>224</v>
      </c>
      <c r="J683" s="249" t="s">
        <v>192</v>
      </c>
      <c r="T683" s="246"/>
      <c r="U683" s="246"/>
      <c r="V683" s="246"/>
      <c r="W683" s="246"/>
    </row>
    <row r="684" spans="1:23" ht="17.649999999999999" customHeight="1" x14ac:dyDescent="0.25">
      <c r="A684" s="239">
        <v>267</v>
      </c>
      <c r="B684" s="240" t="s">
        <v>1156</v>
      </c>
      <c r="C684" s="240" t="s">
        <v>218</v>
      </c>
      <c r="D684" s="240" t="s">
        <v>232</v>
      </c>
      <c r="E684" s="241" t="s">
        <v>223</v>
      </c>
      <c r="F684" s="241" t="s">
        <v>184</v>
      </c>
      <c r="G684" s="242" t="s">
        <v>785</v>
      </c>
      <c r="H684" s="247">
        <v>3155171</v>
      </c>
      <c r="I684" s="248" t="s">
        <v>224</v>
      </c>
      <c r="J684" s="249" t="s">
        <v>1094</v>
      </c>
      <c r="T684" s="246"/>
      <c r="U684" s="246"/>
      <c r="V684" s="246"/>
      <c r="W684" s="246"/>
    </row>
    <row r="685" spans="1:23" ht="17.649999999999999" customHeight="1" x14ac:dyDescent="0.25">
      <c r="A685" s="239">
        <v>268</v>
      </c>
      <c r="B685" s="240" t="s">
        <v>1157</v>
      </c>
      <c r="C685" s="240" t="s">
        <v>218</v>
      </c>
      <c r="D685" s="240" t="s">
        <v>232</v>
      </c>
      <c r="E685" s="241" t="s">
        <v>223</v>
      </c>
      <c r="F685" s="241" t="s">
        <v>184</v>
      </c>
      <c r="G685" s="242" t="s">
        <v>785</v>
      </c>
      <c r="H685" s="247">
        <v>3498292</v>
      </c>
      <c r="I685" s="248" t="s">
        <v>224</v>
      </c>
      <c r="J685" s="249" t="s">
        <v>205</v>
      </c>
      <c r="T685" s="246"/>
      <c r="U685" s="246"/>
      <c r="V685" s="246"/>
      <c r="W685" s="246"/>
    </row>
    <row r="686" spans="1:23" ht="17.649999999999999" customHeight="1" x14ac:dyDescent="0.25">
      <c r="A686" s="239">
        <v>269</v>
      </c>
      <c r="B686" s="240" t="s">
        <v>1158</v>
      </c>
      <c r="C686" s="240" t="s">
        <v>218</v>
      </c>
      <c r="D686" s="240" t="s">
        <v>232</v>
      </c>
      <c r="E686" s="241" t="s">
        <v>223</v>
      </c>
      <c r="F686" s="241" t="s">
        <v>184</v>
      </c>
      <c r="G686" s="242" t="s">
        <v>785</v>
      </c>
      <c r="H686" s="247">
        <v>1815876</v>
      </c>
      <c r="I686" s="248" t="s">
        <v>224</v>
      </c>
      <c r="J686" s="249" t="s">
        <v>554</v>
      </c>
      <c r="T686" s="246"/>
      <c r="U686" s="246"/>
      <c r="V686" s="246"/>
      <c r="W686" s="246"/>
    </row>
    <row r="687" spans="1:23" ht="17.649999999999999" customHeight="1" x14ac:dyDescent="0.25">
      <c r="A687" s="239">
        <v>270</v>
      </c>
      <c r="B687" s="240" t="s">
        <v>1159</v>
      </c>
      <c r="C687" s="240" t="s">
        <v>218</v>
      </c>
      <c r="D687" s="240" t="s">
        <v>232</v>
      </c>
      <c r="E687" s="241" t="s">
        <v>223</v>
      </c>
      <c r="F687" s="241" t="s">
        <v>184</v>
      </c>
      <c r="G687" s="242" t="s">
        <v>785</v>
      </c>
      <c r="H687" s="247">
        <v>3473366</v>
      </c>
      <c r="I687" s="248" t="s">
        <v>195</v>
      </c>
      <c r="J687" s="249" t="s">
        <v>849</v>
      </c>
      <c r="T687" s="246"/>
      <c r="U687" s="246"/>
      <c r="V687" s="246"/>
      <c r="W687" s="246"/>
    </row>
    <row r="688" spans="1:23" ht="17.649999999999999" customHeight="1" x14ac:dyDescent="0.25">
      <c r="A688" s="239">
        <v>271</v>
      </c>
      <c r="B688" s="240" t="s">
        <v>1160</v>
      </c>
      <c r="C688" s="240" t="s">
        <v>218</v>
      </c>
      <c r="D688" s="240" t="s">
        <v>232</v>
      </c>
      <c r="E688" s="241" t="s">
        <v>183</v>
      </c>
      <c r="F688" s="241" t="s">
        <v>184</v>
      </c>
      <c r="G688" s="242" t="s">
        <v>785</v>
      </c>
      <c r="H688" s="247">
        <v>1977649</v>
      </c>
      <c r="I688" s="248" t="s">
        <v>224</v>
      </c>
      <c r="J688" s="249" t="s">
        <v>205</v>
      </c>
      <c r="T688" s="246"/>
      <c r="U688" s="246"/>
      <c r="V688" s="246"/>
      <c r="W688" s="246"/>
    </row>
    <row r="689" spans="1:23" ht="17.649999999999999" customHeight="1" x14ac:dyDescent="0.25">
      <c r="A689" s="239">
        <v>272</v>
      </c>
      <c r="B689" s="240" t="s">
        <v>1161</v>
      </c>
      <c r="C689" s="240" t="s">
        <v>218</v>
      </c>
      <c r="D689" s="240" t="s">
        <v>232</v>
      </c>
      <c r="E689" s="241" t="s">
        <v>223</v>
      </c>
      <c r="F689" s="241" t="s">
        <v>184</v>
      </c>
      <c r="G689" s="242" t="s">
        <v>785</v>
      </c>
      <c r="H689" s="247">
        <v>3500000</v>
      </c>
      <c r="I689" s="248" t="s">
        <v>195</v>
      </c>
      <c r="J689" s="249" t="s">
        <v>849</v>
      </c>
      <c r="T689" s="246"/>
      <c r="U689" s="246"/>
      <c r="V689" s="246"/>
      <c r="W689" s="246"/>
    </row>
    <row r="690" spans="1:23" ht="17.649999999999999" customHeight="1" x14ac:dyDescent="0.25">
      <c r="A690" s="239">
        <v>273</v>
      </c>
      <c r="B690" s="240" t="s">
        <v>1162</v>
      </c>
      <c r="C690" s="240" t="s">
        <v>218</v>
      </c>
      <c r="D690" s="240" t="s">
        <v>232</v>
      </c>
      <c r="E690" s="241" t="s">
        <v>794</v>
      </c>
      <c r="F690" s="241" t="s">
        <v>741</v>
      </c>
      <c r="G690" s="242" t="s">
        <v>785</v>
      </c>
      <c r="H690" s="247">
        <v>1925890</v>
      </c>
      <c r="I690" s="248" t="s">
        <v>791</v>
      </c>
      <c r="J690" s="249" t="s">
        <v>556</v>
      </c>
      <c r="T690" s="246"/>
      <c r="U690" s="246"/>
      <c r="V690" s="246"/>
      <c r="W690" s="246"/>
    </row>
    <row r="691" spans="1:23" ht="17.649999999999999" customHeight="1" x14ac:dyDescent="0.25">
      <c r="A691" s="239">
        <v>274</v>
      </c>
      <c r="B691" s="240" t="s">
        <v>1163</v>
      </c>
      <c r="C691" s="240" t="s">
        <v>218</v>
      </c>
      <c r="D691" s="240" t="s">
        <v>232</v>
      </c>
      <c r="E691" s="241" t="s">
        <v>183</v>
      </c>
      <c r="F691" s="241" t="s">
        <v>184</v>
      </c>
      <c r="G691" s="242" t="s">
        <v>785</v>
      </c>
      <c r="H691" s="247">
        <v>1966515</v>
      </c>
      <c r="I691" s="248" t="s">
        <v>224</v>
      </c>
      <c r="J691" s="249" t="s">
        <v>192</v>
      </c>
      <c r="T691" s="246"/>
      <c r="U691" s="246"/>
      <c r="V691" s="246"/>
      <c r="W691" s="246"/>
    </row>
    <row r="692" spans="1:23" ht="17.649999999999999" customHeight="1" x14ac:dyDescent="0.25">
      <c r="A692" s="239">
        <v>275</v>
      </c>
      <c r="B692" s="240" t="s">
        <v>1164</v>
      </c>
      <c r="C692" s="240" t="s">
        <v>218</v>
      </c>
      <c r="D692" s="240" t="s">
        <v>232</v>
      </c>
      <c r="E692" s="241" t="s">
        <v>183</v>
      </c>
      <c r="F692" s="241" t="s">
        <v>184</v>
      </c>
      <c r="G692" s="242" t="s">
        <v>785</v>
      </c>
      <c r="H692" s="247">
        <v>2000000</v>
      </c>
      <c r="I692" s="248" t="s">
        <v>220</v>
      </c>
      <c r="J692" s="249" t="s">
        <v>1165</v>
      </c>
      <c r="T692" s="246"/>
      <c r="U692" s="246"/>
      <c r="V692" s="246"/>
      <c r="W692" s="246"/>
    </row>
    <row r="693" spans="1:23" ht="17.649999999999999" customHeight="1" x14ac:dyDescent="0.25">
      <c r="A693" s="239">
        <v>276</v>
      </c>
      <c r="B693" s="240" t="s">
        <v>1166</v>
      </c>
      <c r="C693" s="240" t="s">
        <v>218</v>
      </c>
      <c r="D693" s="240" t="s">
        <v>232</v>
      </c>
      <c r="E693" s="241" t="s">
        <v>794</v>
      </c>
      <c r="F693" s="241" t="s">
        <v>184</v>
      </c>
      <c r="G693" s="242" t="s">
        <v>785</v>
      </c>
      <c r="H693" s="247">
        <v>590852.30000000005</v>
      </c>
      <c r="I693" s="248" t="s">
        <v>227</v>
      </c>
      <c r="J693" s="249" t="s">
        <v>1084</v>
      </c>
      <c r="T693" s="246"/>
      <c r="U693" s="246"/>
      <c r="V693" s="246"/>
      <c r="W693" s="246"/>
    </row>
    <row r="694" spans="1:23" ht="17.649999999999999" customHeight="1" x14ac:dyDescent="0.25">
      <c r="A694" s="239">
        <v>277</v>
      </c>
      <c r="B694" s="240" t="s">
        <v>1167</v>
      </c>
      <c r="C694" s="240" t="s">
        <v>218</v>
      </c>
      <c r="D694" s="240" t="s">
        <v>232</v>
      </c>
      <c r="E694" s="241" t="s">
        <v>794</v>
      </c>
      <c r="F694" s="241" t="s">
        <v>741</v>
      </c>
      <c r="G694" s="242" t="s">
        <v>785</v>
      </c>
      <c r="H694" s="247">
        <v>1998927.59</v>
      </c>
      <c r="I694" s="248" t="s">
        <v>791</v>
      </c>
      <c r="J694" s="249" t="s">
        <v>1168</v>
      </c>
      <c r="T694" s="246"/>
      <c r="U694" s="246"/>
      <c r="V694" s="246"/>
      <c r="W694" s="246"/>
    </row>
    <row r="695" spans="1:23" ht="17.649999999999999" customHeight="1" x14ac:dyDescent="0.25">
      <c r="A695" s="239">
        <v>278</v>
      </c>
      <c r="B695" s="240" t="s">
        <v>1169</v>
      </c>
      <c r="C695" s="240" t="s">
        <v>218</v>
      </c>
      <c r="D695" s="240" t="s">
        <v>232</v>
      </c>
      <c r="E695" s="241" t="s">
        <v>183</v>
      </c>
      <c r="F695" s="241" t="s">
        <v>184</v>
      </c>
      <c r="G695" s="242" t="s">
        <v>785</v>
      </c>
      <c r="H695" s="247">
        <v>818128.41</v>
      </c>
      <c r="I695" s="248" t="s">
        <v>220</v>
      </c>
      <c r="J695" s="249" t="s">
        <v>1170</v>
      </c>
      <c r="T695" s="246"/>
      <c r="U695" s="246"/>
      <c r="V695" s="246"/>
      <c r="W695" s="246"/>
    </row>
    <row r="696" spans="1:23" ht="17.649999999999999" customHeight="1" x14ac:dyDescent="0.25">
      <c r="A696" s="239">
        <v>279</v>
      </c>
      <c r="B696" s="240" t="s">
        <v>1171</v>
      </c>
      <c r="C696" s="240" t="s">
        <v>218</v>
      </c>
      <c r="D696" s="240" t="s">
        <v>232</v>
      </c>
      <c r="E696" s="241" t="s">
        <v>183</v>
      </c>
      <c r="F696" s="241" t="s">
        <v>184</v>
      </c>
      <c r="G696" s="242" t="s">
        <v>785</v>
      </c>
      <c r="H696" s="247">
        <v>1999278</v>
      </c>
      <c r="I696" s="248" t="s">
        <v>224</v>
      </c>
      <c r="J696" s="249" t="s">
        <v>205</v>
      </c>
      <c r="T696" s="246"/>
      <c r="U696" s="246"/>
      <c r="V696" s="246"/>
      <c r="W696" s="246"/>
    </row>
    <row r="697" spans="1:23" ht="17.649999999999999" customHeight="1" x14ac:dyDescent="0.25">
      <c r="A697" s="239">
        <v>280</v>
      </c>
      <c r="B697" s="240" t="s">
        <v>778</v>
      </c>
      <c r="C697" s="240" t="s">
        <v>218</v>
      </c>
      <c r="D697" s="240" t="s">
        <v>232</v>
      </c>
      <c r="E697" s="241" t="s">
        <v>309</v>
      </c>
      <c r="F697" s="241" t="s">
        <v>184</v>
      </c>
      <c r="G697" s="242" t="s">
        <v>785</v>
      </c>
      <c r="H697" s="247">
        <v>1973705</v>
      </c>
      <c r="I697" s="248" t="s">
        <v>224</v>
      </c>
      <c r="J697" s="249" t="s">
        <v>779</v>
      </c>
      <c r="T697" s="246"/>
      <c r="U697" s="246"/>
      <c r="V697" s="246"/>
      <c r="W697" s="246"/>
    </row>
    <row r="698" spans="1:23" ht="17.649999999999999" customHeight="1" x14ac:dyDescent="0.25">
      <c r="A698" s="239">
        <v>281</v>
      </c>
      <c r="B698" s="240" t="s">
        <v>1172</v>
      </c>
      <c r="C698" s="240" t="s">
        <v>218</v>
      </c>
      <c r="D698" s="240" t="s">
        <v>232</v>
      </c>
      <c r="E698" s="241" t="s">
        <v>183</v>
      </c>
      <c r="F698" s="241" t="s">
        <v>184</v>
      </c>
      <c r="G698" s="242" t="s">
        <v>785</v>
      </c>
      <c r="H698" s="247">
        <v>1684890</v>
      </c>
      <c r="I698" s="248" t="s">
        <v>195</v>
      </c>
      <c r="J698" s="249" t="s">
        <v>399</v>
      </c>
      <c r="T698" s="246"/>
      <c r="U698" s="246"/>
      <c r="V698" s="246"/>
      <c r="W698" s="246"/>
    </row>
    <row r="699" spans="1:23" ht="17.649999999999999" customHeight="1" x14ac:dyDescent="0.25">
      <c r="A699" s="239">
        <v>282</v>
      </c>
      <c r="B699" s="240" t="s">
        <v>1173</v>
      </c>
      <c r="C699" s="240" t="s">
        <v>218</v>
      </c>
      <c r="D699" s="240" t="s">
        <v>182</v>
      </c>
      <c r="E699" s="241" t="s">
        <v>183</v>
      </c>
      <c r="F699" s="241" t="s">
        <v>184</v>
      </c>
      <c r="G699" s="242" t="s">
        <v>785</v>
      </c>
      <c r="H699" s="247">
        <v>1999818.7</v>
      </c>
      <c r="I699" s="248" t="s">
        <v>220</v>
      </c>
      <c r="J699" s="249" t="s">
        <v>1174</v>
      </c>
      <c r="T699" s="246"/>
      <c r="U699" s="246"/>
      <c r="V699" s="246"/>
      <c r="W699" s="246"/>
    </row>
    <row r="700" spans="1:23" ht="17.649999999999999" customHeight="1" x14ac:dyDescent="0.25">
      <c r="A700" s="239">
        <v>283</v>
      </c>
      <c r="B700" s="240" t="s">
        <v>1175</v>
      </c>
      <c r="C700" s="240" t="s">
        <v>218</v>
      </c>
      <c r="D700" s="240" t="s">
        <v>182</v>
      </c>
      <c r="E700" s="241" t="s">
        <v>730</v>
      </c>
      <c r="F700" s="241" t="s">
        <v>1176</v>
      </c>
      <c r="G700" s="242" t="s">
        <v>785</v>
      </c>
      <c r="H700" s="247">
        <v>2000000</v>
      </c>
      <c r="I700" s="248" t="s">
        <v>227</v>
      </c>
      <c r="J700" s="249" t="s">
        <v>1177</v>
      </c>
      <c r="T700" s="246"/>
      <c r="U700" s="246"/>
      <c r="V700" s="246"/>
      <c r="W700" s="246"/>
    </row>
    <row r="701" spans="1:23" ht="17.649999999999999" customHeight="1" x14ac:dyDescent="0.25">
      <c r="A701" s="239">
        <v>284</v>
      </c>
      <c r="B701" s="240" t="s">
        <v>1178</v>
      </c>
      <c r="C701" s="240" t="s">
        <v>218</v>
      </c>
      <c r="D701" s="240" t="s">
        <v>182</v>
      </c>
      <c r="E701" s="241" t="s">
        <v>794</v>
      </c>
      <c r="F701" s="241" t="s">
        <v>184</v>
      </c>
      <c r="G701" s="242" t="s">
        <v>785</v>
      </c>
      <c r="H701" s="247">
        <v>1999364</v>
      </c>
      <c r="I701" s="248" t="s">
        <v>227</v>
      </c>
      <c r="J701" s="249" t="s">
        <v>1179</v>
      </c>
      <c r="T701" s="246"/>
      <c r="U701" s="246"/>
      <c r="V701" s="246"/>
      <c r="W701" s="246"/>
    </row>
    <row r="702" spans="1:23" ht="17.649999999999999" customHeight="1" x14ac:dyDescent="0.25">
      <c r="A702" s="239">
        <v>285</v>
      </c>
      <c r="B702" s="240" t="s">
        <v>1180</v>
      </c>
      <c r="C702" s="240" t="s">
        <v>218</v>
      </c>
      <c r="D702" s="240" t="s">
        <v>182</v>
      </c>
      <c r="E702" s="240" t="s">
        <v>730</v>
      </c>
      <c r="F702" s="241" t="s">
        <v>254</v>
      </c>
      <c r="G702" s="251" t="s">
        <v>785</v>
      </c>
      <c r="H702" s="243">
        <v>1985465</v>
      </c>
      <c r="I702" s="244" t="s">
        <v>227</v>
      </c>
      <c r="J702" s="245" t="s">
        <v>1179</v>
      </c>
      <c r="T702" s="246"/>
      <c r="U702" s="246"/>
      <c r="V702" s="246"/>
      <c r="W702" s="246"/>
    </row>
    <row r="703" spans="1:23" ht="17.649999999999999" customHeight="1" x14ac:dyDescent="0.25">
      <c r="A703" s="239">
        <v>286</v>
      </c>
      <c r="B703" s="240" t="s">
        <v>1181</v>
      </c>
      <c r="C703" s="240" t="s">
        <v>218</v>
      </c>
      <c r="D703" s="240" t="s">
        <v>182</v>
      </c>
      <c r="E703" s="240" t="s">
        <v>183</v>
      </c>
      <c r="F703" s="241" t="s">
        <v>1182</v>
      </c>
      <c r="G703" s="251" t="s">
        <v>785</v>
      </c>
      <c r="H703" s="243">
        <v>1996486</v>
      </c>
      <c r="I703" s="244" t="s">
        <v>227</v>
      </c>
      <c r="J703" s="245" t="s">
        <v>1179</v>
      </c>
      <c r="T703" s="246"/>
      <c r="U703" s="246"/>
      <c r="V703" s="246"/>
      <c r="W703" s="246"/>
    </row>
    <row r="704" spans="1:23" ht="17.649999999999999" customHeight="1" x14ac:dyDescent="0.25">
      <c r="A704" s="239">
        <v>287</v>
      </c>
      <c r="B704" s="251" t="s">
        <v>1183</v>
      </c>
      <c r="C704" s="240" t="s">
        <v>218</v>
      </c>
      <c r="D704" s="240" t="s">
        <v>182</v>
      </c>
      <c r="E704" s="251" t="s">
        <v>730</v>
      </c>
      <c r="F704" s="251" t="s">
        <v>184</v>
      </c>
      <c r="G704" s="242" t="s">
        <v>785</v>
      </c>
      <c r="H704" s="247">
        <v>2000000</v>
      </c>
      <c r="I704" s="244" t="s">
        <v>195</v>
      </c>
      <c r="J704" s="245" t="s">
        <v>1073</v>
      </c>
      <c r="T704" s="246"/>
      <c r="U704" s="246"/>
      <c r="V704" s="246"/>
      <c r="W704" s="246"/>
    </row>
    <row r="705" spans="1:23" ht="17.649999999999999" customHeight="1" x14ac:dyDescent="0.25">
      <c r="A705" s="239">
        <v>288</v>
      </c>
      <c r="B705" s="251" t="s">
        <v>1183</v>
      </c>
      <c r="C705" s="240" t="s">
        <v>218</v>
      </c>
      <c r="D705" s="240" t="s">
        <v>182</v>
      </c>
      <c r="E705" s="240" t="s">
        <v>183</v>
      </c>
      <c r="F705" s="241" t="s">
        <v>1182</v>
      </c>
      <c r="G705" s="251" t="s">
        <v>785</v>
      </c>
      <c r="H705" s="247">
        <v>2000001</v>
      </c>
      <c r="I705" s="244" t="s">
        <v>195</v>
      </c>
      <c r="J705" s="245" t="s">
        <v>1073</v>
      </c>
      <c r="K705" s="31" t="s">
        <v>1073</v>
      </c>
      <c r="T705" s="246"/>
      <c r="U705" s="246"/>
      <c r="V705" s="246"/>
      <c r="W705" s="246"/>
    </row>
    <row r="706" spans="1:23" ht="17.649999999999999" customHeight="1" x14ac:dyDescent="0.25">
      <c r="A706" s="239">
        <v>289</v>
      </c>
      <c r="B706" s="251" t="s">
        <v>1184</v>
      </c>
      <c r="C706" s="252" t="s">
        <v>267</v>
      </c>
      <c r="D706" s="240"/>
      <c r="E706" s="251"/>
      <c r="F706" s="251"/>
      <c r="G706" s="242" t="s">
        <v>785</v>
      </c>
      <c r="H706" s="253">
        <v>3300000</v>
      </c>
      <c r="I706" s="244"/>
      <c r="J706" s="245"/>
      <c r="T706" s="246"/>
      <c r="U706" s="246"/>
      <c r="V706" s="246"/>
      <c r="W706" s="246"/>
    </row>
    <row r="707" spans="1:23" ht="17.649999999999999" customHeight="1" x14ac:dyDescent="0.25">
      <c r="A707" s="239">
        <v>290</v>
      </c>
      <c r="B707" s="251" t="s">
        <v>1185</v>
      </c>
      <c r="C707" s="252" t="s">
        <v>267</v>
      </c>
      <c r="D707" s="240"/>
      <c r="E707" s="251"/>
      <c r="F707" s="251"/>
      <c r="G707" s="242" t="s">
        <v>785</v>
      </c>
      <c r="H707" s="253">
        <v>3300000</v>
      </c>
      <c r="I707" s="244"/>
      <c r="J707" s="245"/>
      <c r="T707" s="246"/>
      <c r="U707" s="246"/>
      <c r="V707" s="246"/>
      <c r="W707" s="246"/>
    </row>
    <row r="708" spans="1:23" ht="17.649999999999999" customHeight="1" x14ac:dyDescent="0.25">
      <c r="A708" s="239">
        <v>291</v>
      </c>
      <c r="B708" s="251" t="s">
        <v>1186</v>
      </c>
      <c r="C708" s="252" t="s">
        <v>267</v>
      </c>
      <c r="D708" s="240"/>
      <c r="E708" s="251"/>
      <c r="F708" s="251"/>
      <c r="G708" s="242" t="s">
        <v>785</v>
      </c>
      <c r="H708" s="253">
        <v>3300000</v>
      </c>
      <c r="I708" s="244"/>
      <c r="J708" s="245"/>
      <c r="T708" s="246"/>
      <c r="U708" s="246"/>
      <c r="V708" s="246"/>
      <c r="W708" s="246"/>
    </row>
    <row r="709" spans="1:23" ht="17.649999999999999" customHeight="1" x14ac:dyDescent="0.25">
      <c r="A709" s="239">
        <v>292</v>
      </c>
      <c r="B709" s="251" t="s">
        <v>1187</v>
      </c>
      <c r="C709" s="252" t="s">
        <v>267</v>
      </c>
      <c r="D709" s="240"/>
      <c r="E709" s="251"/>
      <c r="F709" s="251"/>
      <c r="G709" s="242" t="s">
        <v>785</v>
      </c>
      <c r="H709" s="253">
        <v>3300000</v>
      </c>
      <c r="I709" s="244"/>
      <c r="J709" s="245"/>
      <c r="T709" s="246"/>
      <c r="U709" s="246"/>
      <c r="V709" s="246"/>
      <c r="W709" s="246"/>
    </row>
    <row r="710" spans="1:23" ht="17.649999999999999" customHeight="1" x14ac:dyDescent="0.25">
      <c r="A710" s="239">
        <v>293</v>
      </c>
      <c r="B710" s="251" t="s">
        <v>1188</v>
      </c>
      <c r="C710" s="252" t="s">
        <v>267</v>
      </c>
      <c r="D710" s="240"/>
      <c r="E710" s="251"/>
      <c r="F710" s="251"/>
      <c r="G710" s="242" t="s">
        <v>785</v>
      </c>
      <c r="H710" s="253">
        <v>3300000</v>
      </c>
      <c r="I710" s="244"/>
      <c r="J710" s="245"/>
      <c r="T710" s="246"/>
      <c r="U710" s="246"/>
      <c r="V710" s="246"/>
      <c r="W710" s="246"/>
    </row>
    <row r="711" spans="1:23" ht="17.649999999999999" customHeight="1" x14ac:dyDescent="0.25">
      <c r="A711" s="239">
        <v>294</v>
      </c>
      <c r="B711" s="251" t="s">
        <v>1189</v>
      </c>
      <c r="C711" s="252" t="s">
        <v>267</v>
      </c>
      <c r="D711" s="240"/>
      <c r="E711" s="251"/>
      <c r="F711" s="251"/>
      <c r="G711" s="242" t="s">
        <v>785</v>
      </c>
      <c r="H711" s="253">
        <v>3300000</v>
      </c>
      <c r="I711" s="244"/>
      <c r="J711" s="245"/>
      <c r="T711" s="246"/>
      <c r="U711" s="246"/>
      <c r="V711" s="246"/>
      <c r="W711" s="246"/>
    </row>
    <row r="712" spans="1:23" ht="17.649999999999999" customHeight="1" x14ac:dyDescent="0.25">
      <c r="A712" s="239">
        <v>295</v>
      </c>
      <c r="B712" s="251" t="s">
        <v>1190</v>
      </c>
      <c r="C712" s="252" t="s">
        <v>267</v>
      </c>
      <c r="D712" s="240"/>
      <c r="E712" s="251"/>
      <c r="F712" s="251"/>
      <c r="G712" s="242" t="s">
        <v>785</v>
      </c>
      <c r="H712" s="253">
        <v>3300000</v>
      </c>
      <c r="I712" s="244"/>
      <c r="J712" s="245"/>
      <c r="T712" s="246"/>
      <c r="U712" s="246"/>
      <c r="V712" s="246"/>
      <c r="W712" s="246"/>
    </row>
    <row r="713" spans="1:23" ht="17.649999999999999" customHeight="1" x14ac:dyDescent="0.25">
      <c r="A713" s="239">
        <v>296</v>
      </c>
      <c r="B713" s="251" t="s">
        <v>1191</v>
      </c>
      <c r="C713" s="252" t="s">
        <v>267</v>
      </c>
      <c r="D713" s="240"/>
      <c r="E713" s="251"/>
      <c r="F713" s="251"/>
      <c r="G713" s="242" t="s">
        <v>785</v>
      </c>
      <c r="H713" s="253">
        <v>3300000</v>
      </c>
      <c r="I713" s="244"/>
      <c r="J713" s="245"/>
      <c r="T713" s="246"/>
      <c r="U713" s="246"/>
      <c r="V713" s="246"/>
      <c r="W713" s="246"/>
    </row>
    <row r="714" spans="1:23" ht="17.649999999999999" customHeight="1" x14ac:dyDescent="0.25">
      <c r="A714" s="254">
        <v>1</v>
      </c>
      <c r="B714" s="255" t="s">
        <v>1192</v>
      </c>
      <c r="C714" s="48" t="s">
        <v>181</v>
      </c>
      <c r="D714" s="255" t="s">
        <v>302</v>
      </c>
      <c r="E714" s="256" t="s">
        <v>183</v>
      </c>
      <c r="F714" s="256" t="s">
        <v>184</v>
      </c>
      <c r="G714" s="257" t="s">
        <v>1193</v>
      </c>
      <c r="H714" s="258">
        <v>2000000</v>
      </c>
      <c r="I714" s="255"/>
      <c r="J714" s="255"/>
      <c r="T714" s="246"/>
      <c r="U714" s="246"/>
      <c r="V714" s="246"/>
      <c r="W714" s="246"/>
    </row>
    <row r="715" spans="1:23" ht="17.649999999999999" customHeight="1" x14ac:dyDescent="0.25">
      <c r="A715" s="254">
        <v>2</v>
      </c>
      <c r="B715" s="255" t="s">
        <v>1194</v>
      </c>
      <c r="C715" s="48" t="s">
        <v>181</v>
      </c>
      <c r="D715" s="255" t="s">
        <v>302</v>
      </c>
      <c r="E715" s="256" t="s">
        <v>183</v>
      </c>
      <c r="F715" s="256" t="s">
        <v>184</v>
      </c>
      <c r="G715" s="257" t="s">
        <v>1193</v>
      </c>
      <c r="H715" s="258">
        <v>2000000</v>
      </c>
      <c r="I715" s="255"/>
      <c r="J715" s="255"/>
      <c r="T715" s="246"/>
      <c r="U715" s="246"/>
      <c r="V715" s="246"/>
      <c r="W715" s="246"/>
    </row>
    <row r="716" spans="1:23" ht="17.649999999999999" customHeight="1" x14ac:dyDescent="0.25">
      <c r="A716" s="254">
        <v>3</v>
      </c>
      <c r="B716" s="255" t="s">
        <v>1195</v>
      </c>
      <c r="C716" s="48" t="s">
        <v>181</v>
      </c>
      <c r="D716" s="255" t="s">
        <v>302</v>
      </c>
      <c r="E716" s="256" t="s">
        <v>183</v>
      </c>
      <c r="F716" s="256" t="s">
        <v>184</v>
      </c>
      <c r="G716" s="257" t="s">
        <v>1193</v>
      </c>
      <c r="H716" s="258">
        <v>2000000</v>
      </c>
      <c r="I716" s="255"/>
      <c r="J716" s="255"/>
      <c r="T716" s="246"/>
      <c r="U716" s="246"/>
      <c r="V716" s="246"/>
      <c r="W716" s="246"/>
    </row>
    <row r="717" spans="1:23" ht="17.649999999999999" customHeight="1" x14ac:dyDescent="0.25">
      <c r="A717" s="254">
        <v>4</v>
      </c>
      <c r="B717" s="255" t="s">
        <v>1196</v>
      </c>
      <c r="C717" s="48" t="s">
        <v>181</v>
      </c>
      <c r="D717" s="255" t="s">
        <v>302</v>
      </c>
      <c r="E717" s="256" t="s">
        <v>183</v>
      </c>
      <c r="F717" s="256" t="s">
        <v>184</v>
      </c>
      <c r="G717" s="257" t="s">
        <v>1193</v>
      </c>
      <c r="H717" s="258">
        <v>2000000</v>
      </c>
      <c r="I717" s="255"/>
      <c r="J717" s="255"/>
      <c r="T717" s="246"/>
      <c r="U717" s="246"/>
      <c r="V717" s="246"/>
      <c r="W717" s="246"/>
    </row>
    <row r="718" spans="1:23" ht="17.649999999999999" customHeight="1" x14ac:dyDescent="0.25">
      <c r="A718" s="254">
        <v>5</v>
      </c>
      <c r="B718" s="255" t="s">
        <v>1197</v>
      </c>
      <c r="C718" s="48" t="s">
        <v>181</v>
      </c>
      <c r="D718" s="255" t="s">
        <v>302</v>
      </c>
      <c r="E718" s="256" t="s">
        <v>183</v>
      </c>
      <c r="F718" s="256" t="s">
        <v>184</v>
      </c>
      <c r="G718" s="257" t="s">
        <v>1193</v>
      </c>
      <c r="H718" s="258">
        <v>2000000</v>
      </c>
      <c r="I718" s="255"/>
      <c r="J718" s="255"/>
      <c r="T718" s="246"/>
      <c r="U718" s="246"/>
      <c r="V718" s="246"/>
      <c r="W718" s="246"/>
    </row>
    <row r="719" spans="1:23" ht="17.649999999999999" customHeight="1" x14ac:dyDescent="0.25">
      <c r="A719" s="254">
        <v>6</v>
      </c>
      <c r="B719" s="255" t="s">
        <v>1198</v>
      </c>
      <c r="C719" s="48" t="s">
        <v>181</v>
      </c>
      <c r="D719" s="255" t="s">
        <v>302</v>
      </c>
      <c r="E719" s="256" t="s">
        <v>183</v>
      </c>
      <c r="F719" s="256" t="s">
        <v>184</v>
      </c>
      <c r="G719" s="257" t="s">
        <v>1193</v>
      </c>
      <c r="H719" s="258">
        <v>2000000</v>
      </c>
      <c r="I719" s="255"/>
      <c r="J719" s="255"/>
      <c r="T719" s="246"/>
      <c r="U719" s="246"/>
      <c r="V719" s="246"/>
      <c r="W719" s="246"/>
    </row>
    <row r="720" spans="1:23" ht="17.649999999999999" customHeight="1" x14ac:dyDescent="0.25">
      <c r="A720" s="254">
        <v>7</v>
      </c>
      <c r="B720" s="255" t="s">
        <v>1199</v>
      </c>
      <c r="C720" s="48" t="s">
        <v>181</v>
      </c>
      <c r="D720" s="255" t="s">
        <v>302</v>
      </c>
      <c r="E720" s="256" t="s">
        <v>183</v>
      </c>
      <c r="F720" s="256" t="s">
        <v>184</v>
      </c>
      <c r="G720" s="257" t="s">
        <v>1193</v>
      </c>
      <c r="H720" s="258">
        <v>2000000</v>
      </c>
      <c r="I720" s="255"/>
      <c r="J720" s="255"/>
      <c r="T720" s="246"/>
      <c r="U720" s="246"/>
      <c r="V720" s="246"/>
      <c r="W720" s="246"/>
    </row>
    <row r="721" spans="1:23" ht="17.649999999999999" customHeight="1" x14ac:dyDescent="0.25">
      <c r="A721" s="254">
        <v>8</v>
      </c>
      <c r="B721" s="255" t="s">
        <v>1200</v>
      </c>
      <c r="C721" s="48" t="s">
        <v>181</v>
      </c>
      <c r="D721" s="255" t="s">
        <v>302</v>
      </c>
      <c r="E721" s="256" t="s">
        <v>183</v>
      </c>
      <c r="F721" s="256" t="s">
        <v>184</v>
      </c>
      <c r="G721" s="257" t="s">
        <v>1193</v>
      </c>
      <c r="H721" s="258">
        <v>2000000</v>
      </c>
      <c r="I721" s="255"/>
      <c r="J721" s="255"/>
      <c r="T721" s="246"/>
      <c r="U721" s="246"/>
      <c r="V721" s="246"/>
      <c r="W721" s="246"/>
    </row>
    <row r="722" spans="1:23" ht="17.649999999999999" customHeight="1" x14ac:dyDescent="0.25">
      <c r="A722" s="254">
        <v>9</v>
      </c>
      <c r="B722" s="255" t="s">
        <v>1201</v>
      </c>
      <c r="C722" s="48" t="s">
        <v>181</v>
      </c>
      <c r="D722" s="255" t="s">
        <v>302</v>
      </c>
      <c r="E722" s="256" t="s">
        <v>183</v>
      </c>
      <c r="F722" s="256" t="s">
        <v>184</v>
      </c>
      <c r="G722" s="257" t="s">
        <v>1193</v>
      </c>
      <c r="H722" s="258">
        <v>2000000</v>
      </c>
      <c r="I722" s="255"/>
      <c r="J722" s="255"/>
      <c r="T722" s="246"/>
      <c r="U722" s="246"/>
      <c r="V722" s="246"/>
      <c r="W722" s="246"/>
    </row>
    <row r="723" spans="1:23" ht="17.649999999999999" customHeight="1" x14ac:dyDescent="0.25">
      <c r="A723" s="254">
        <v>10</v>
      </c>
      <c r="B723" s="255" t="s">
        <v>1202</v>
      </c>
      <c r="C723" s="48" t="s">
        <v>181</v>
      </c>
      <c r="D723" s="255" t="s">
        <v>302</v>
      </c>
      <c r="E723" s="256" t="s">
        <v>183</v>
      </c>
      <c r="F723" s="256" t="s">
        <v>184</v>
      </c>
      <c r="G723" s="257" t="s">
        <v>1193</v>
      </c>
      <c r="H723" s="258">
        <v>2000000</v>
      </c>
      <c r="I723" s="255"/>
      <c r="J723" s="255"/>
      <c r="T723" s="246"/>
      <c r="U723" s="246"/>
      <c r="V723" s="246"/>
      <c r="W723" s="246"/>
    </row>
    <row r="724" spans="1:23" ht="17.649999999999999" customHeight="1" x14ac:dyDescent="0.25">
      <c r="A724" s="254">
        <v>11</v>
      </c>
      <c r="B724" s="255" t="s">
        <v>1203</v>
      </c>
      <c r="C724" s="48" t="s">
        <v>181</v>
      </c>
      <c r="D724" s="255" t="s">
        <v>302</v>
      </c>
      <c r="E724" s="256" t="s">
        <v>183</v>
      </c>
      <c r="F724" s="256" t="s">
        <v>184</v>
      </c>
      <c r="G724" s="257" t="s">
        <v>1193</v>
      </c>
      <c r="H724" s="258">
        <v>2000000</v>
      </c>
      <c r="I724" s="255"/>
      <c r="J724" s="255"/>
      <c r="T724" s="246"/>
      <c r="U724" s="246"/>
      <c r="V724" s="246"/>
      <c r="W724" s="246"/>
    </row>
    <row r="725" spans="1:23" ht="17.649999999999999" customHeight="1" x14ac:dyDescent="0.25">
      <c r="A725" s="254">
        <v>12</v>
      </c>
      <c r="B725" s="255" t="s">
        <v>1204</v>
      </c>
      <c r="C725" s="48" t="s">
        <v>181</v>
      </c>
      <c r="D725" s="255" t="s">
        <v>302</v>
      </c>
      <c r="E725" s="256" t="s">
        <v>183</v>
      </c>
      <c r="F725" s="256" t="s">
        <v>184</v>
      </c>
      <c r="G725" s="257" t="s">
        <v>1193</v>
      </c>
      <c r="H725" s="258">
        <v>2000000</v>
      </c>
      <c r="I725" s="255"/>
      <c r="J725" s="255"/>
      <c r="T725" s="246"/>
      <c r="U725" s="246"/>
      <c r="V725" s="246"/>
      <c r="W725" s="246"/>
    </row>
    <row r="726" spans="1:23" ht="17.649999999999999" customHeight="1" x14ac:dyDescent="0.25">
      <c r="A726" s="254">
        <v>13</v>
      </c>
      <c r="B726" s="255" t="s">
        <v>1205</v>
      </c>
      <c r="C726" s="255" t="s">
        <v>218</v>
      </c>
      <c r="D726" s="255" t="s">
        <v>194</v>
      </c>
      <c r="E726" s="256" t="s">
        <v>306</v>
      </c>
      <c r="F726" s="256" t="s">
        <v>254</v>
      </c>
      <c r="G726" s="257" t="s">
        <v>1193</v>
      </c>
      <c r="H726" s="258">
        <v>2459978</v>
      </c>
      <c r="I726" s="255" t="s">
        <v>791</v>
      </c>
      <c r="J726" s="255" t="s">
        <v>1206</v>
      </c>
      <c r="T726" s="246"/>
      <c r="U726" s="246"/>
      <c r="V726" s="246"/>
      <c r="W726" s="246"/>
    </row>
    <row r="727" spans="1:23" ht="17.649999999999999" customHeight="1" x14ac:dyDescent="0.25">
      <c r="A727" s="254">
        <v>14</v>
      </c>
      <c r="B727" s="255" t="s">
        <v>1207</v>
      </c>
      <c r="C727" s="255" t="s">
        <v>218</v>
      </c>
      <c r="D727" s="255" t="s">
        <v>249</v>
      </c>
      <c r="E727" s="256" t="s">
        <v>730</v>
      </c>
      <c r="F727" s="256" t="s">
        <v>254</v>
      </c>
      <c r="G727" s="257" t="s">
        <v>1193</v>
      </c>
      <c r="H727" s="258">
        <v>1985249.16</v>
      </c>
      <c r="I727" s="255" t="s">
        <v>795</v>
      </c>
      <c r="J727" s="255" t="s">
        <v>1208</v>
      </c>
      <c r="T727" s="246"/>
      <c r="U727" s="246"/>
      <c r="V727" s="246"/>
      <c r="W727" s="246"/>
    </row>
    <row r="728" spans="1:23" ht="17.649999999999999" customHeight="1" x14ac:dyDescent="0.25">
      <c r="A728" s="254">
        <v>15</v>
      </c>
      <c r="B728" s="255" t="s">
        <v>1209</v>
      </c>
      <c r="C728" s="255" t="s">
        <v>218</v>
      </c>
      <c r="D728" s="255" t="s">
        <v>182</v>
      </c>
      <c r="E728" s="256" t="s">
        <v>183</v>
      </c>
      <c r="F728" s="256" t="s">
        <v>184</v>
      </c>
      <c r="G728" s="257" t="s">
        <v>1193</v>
      </c>
      <c r="H728" s="258">
        <v>1981549</v>
      </c>
      <c r="I728" s="255" t="s">
        <v>795</v>
      </c>
      <c r="J728" s="255" t="s">
        <v>1179</v>
      </c>
      <c r="T728" s="246"/>
      <c r="U728" s="246"/>
      <c r="V728" s="246"/>
      <c r="W728" s="246"/>
    </row>
    <row r="729" spans="1:23" ht="17.649999999999999" customHeight="1" x14ac:dyDescent="0.25">
      <c r="A729" s="254">
        <v>16</v>
      </c>
      <c r="B729" s="255" t="s">
        <v>1210</v>
      </c>
      <c r="C729" s="255" t="s">
        <v>218</v>
      </c>
      <c r="D729" s="255" t="s">
        <v>182</v>
      </c>
      <c r="E729" s="256" t="s">
        <v>183</v>
      </c>
      <c r="F729" s="256" t="s">
        <v>184</v>
      </c>
      <c r="G729" s="257" t="s">
        <v>1193</v>
      </c>
      <c r="H729" s="258">
        <v>1925000</v>
      </c>
      <c r="I729" s="255" t="s">
        <v>795</v>
      </c>
      <c r="J729" s="255" t="s">
        <v>1211</v>
      </c>
      <c r="T729" s="246"/>
      <c r="U729" s="246"/>
      <c r="V729" s="246"/>
      <c r="W729" s="246"/>
    </row>
    <row r="730" spans="1:23" ht="17.649999999999999" customHeight="1" x14ac:dyDescent="0.25">
      <c r="A730" s="254">
        <v>17</v>
      </c>
      <c r="B730" s="255" t="s">
        <v>1212</v>
      </c>
      <c r="C730" s="255" t="s">
        <v>218</v>
      </c>
      <c r="D730" s="255" t="s">
        <v>182</v>
      </c>
      <c r="E730" s="256" t="s">
        <v>183</v>
      </c>
      <c r="F730" s="256" t="s">
        <v>184</v>
      </c>
      <c r="G730" s="257" t="s">
        <v>1193</v>
      </c>
      <c r="H730" s="258">
        <v>1999818</v>
      </c>
      <c r="I730" s="255" t="s">
        <v>795</v>
      </c>
      <c r="J730" s="255" t="s">
        <v>203</v>
      </c>
      <c r="T730" s="246"/>
      <c r="U730" s="246"/>
      <c r="V730" s="246"/>
      <c r="W730" s="246"/>
    </row>
    <row r="731" spans="1:23" ht="17.649999999999999" customHeight="1" x14ac:dyDescent="0.25">
      <c r="A731" s="254">
        <v>18</v>
      </c>
      <c r="B731" s="255" t="s">
        <v>1213</v>
      </c>
      <c r="C731" s="255" t="s">
        <v>218</v>
      </c>
      <c r="D731" s="255" t="s">
        <v>182</v>
      </c>
      <c r="E731" s="256" t="s">
        <v>730</v>
      </c>
      <c r="F731" s="256" t="s">
        <v>718</v>
      </c>
      <c r="G731" s="257" t="s">
        <v>1193</v>
      </c>
      <c r="H731" s="258">
        <v>1571349</v>
      </c>
      <c r="I731" s="255" t="s">
        <v>791</v>
      </c>
      <c r="J731" s="255" t="s">
        <v>556</v>
      </c>
      <c r="T731" s="246"/>
      <c r="U731" s="246"/>
      <c r="V731" s="246"/>
      <c r="W731" s="246"/>
    </row>
    <row r="732" spans="1:23" ht="17.649999999999999" customHeight="1" x14ac:dyDescent="0.25">
      <c r="A732" s="254">
        <v>19</v>
      </c>
      <c r="B732" s="255" t="s">
        <v>1214</v>
      </c>
      <c r="C732" s="255" t="s">
        <v>218</v>
      </c>
      <c r="D732" s="255" t="s">
        <v>182</v>
      </c>
      <c r="E732" s="256" t="s">
        <v>306</v>
      </c>
      <c r="F732" s="256" t="s">
        <v>254</v>
      </c>
      <c r="G732" s="257" t="s">
        <v>1193</v>
      </c>
      <c r="H732" s="258">
        <v>3496978</v>
      </c>
      <c r="I732" s="255" t="s">
        <v>881</v>
      </c>
      <c r="J732" s="255" t="s">
        <v>1215</v>
      </c>
      <c r="T732" s="246"/>
      <c r="U732" s="246"/>
      <c r="V732" s="246"/>
      <c r="W732" s="246"/>
    </row>
    <row r="733" spans="1:23" ht="17.649999999999999" customHeight="1" x14ac:dyDescent="0.25">
      <c r="A733" s="254">
        <v>20</v>
      </c>
      <c r="B733" s="255" t="s">
        <v>1216</v>
      </c>
      <c r="C733" s="255" t="s">
        <v>218</v>
      </c>
      <c r="D733" s="255" t="s">
        <v>182</v>
      </c>
      <c r="E733" s="256" t="s">
        <v>730</v>
      </c>
      <c r="F733" s="256" t="s">
        <v>718</v>
      </c>
      <c r="G733" s="257" t="s">
        <v>1193</v>
      </c>
      <c r="H733" s="258">
        <v>2000000</v>
      </c>
      <c r="I733" s="255" t="s">
        <v>1217</v>
      </c>
      <c r="J733" s="255" t="s">
        <v>1179</v>
      </c>
      <c r="T733" s="246"/>
      <c r="U733" s="246"/>
      <c r="V733" s="246"/>
      <c r="W733" s="246"/>
    </row>
    <row r="734" spans="1:23" ht="17.649999999999999" customHeight="1" x14ac:dyDescent="0.25">
      <c r="A734" s="254">
        <v>21</v>
      </c>
      <c r="B734" s="255" t="s">
        <v>1218</v>
      </c>
      <c r="C734" s="255" t="s">
        <v>218</v>
      </c>
      <c r="D734" s="255" t="s">
        <v>182</v>
      </c>
      <c r="E734" s="256" t="s">
        <v>730</v>
      </c>
      <c r="F734" s="256" t="s">
        <v>254</v>
      </c>
      <c r="G734" s="257" t="s">
        <v>1193</v>
      </c>
      <c r="H734" s="258">
        <v>1996901</v>
      </c>
      <c r="I734" s="255" t="s">
        <v>795</v>
      </c>
      <c r="J734" s="255" t="s">
        <v>1219</v>
      </c>
      <c r="T734" s="246"/>
      <c r="U734" s="246"/>
      <c r="V734" s="246"/>
      <c r="W734" s="246"/>
    </row>
    <row r="735" spans="1:23" ht="17.649999999999999" customHeight="1" x14ac:dyDescent="0.25">
      <c r="A735" s="254">
        <v>22</v>
      </c>
      <c r="B735" s="255" t="s">
        <v>1220</v>
      </c>
      <c r="C735" s="255" t="s">
        <v>218</v>
      </c>
      <c r="D735" s="255" t="s">
        <v>182</v>
      </c>
      <c r="E735" s="256" t="s">
        <v>730</v>
      </c>
      <c r="F735" s="256" t="s">
        <v>254</v>
      </c>
      <c r="G735" s="257" t="s">
        <v>1193</v>
      </c>
      <c r="H735" s="258">
        <v>1997386</v>
      </c>
      <c r="I735" s="255" t="s">
        <v>191</v>
      </c>
      <c r="J735" s="255" t="s">
        <v>1221</v>
      </c>
      <c r="T735" s="246"/>
      <c r="U735" s="246"/>
      <c r="V735" s="246"/>
      <c r="W735" s="246"/>
    </row>
    <row r="736" spans="1:23" ht="17.649999999999999" customHeight="1" x14ac:dyDescent="0.25">
      <c r="A736" s="254">
        <v>23</v>
      </c>
      <c r="B736" s="255" t="s">
        <v>1222</v>
      </c>
      <c r="C736" s="255" t="s">
        <v>218</v>
      </c>
      <c r="D736" s="255" t="s">
        <v>182</v>
      </c>
      <c r="E736" s="256" t="s">
        <v>309</v>
      </c>
      <c r="F736" s="256" t="s">
        <v>868</v>
      </c>
      <c r="G736" s="257" t="s">
        <v>1193</v>
      </c>
      <c r="H736" s="258">
        <v>2000000</v>
      </c>
      <c r="I736" s="255" t="s">
        <v>227</v>
      </c>
      <c r="J736" s="255" t="s">
        <v>203</v>
      </c>
      <c r="T736" s="246"/>
      <c r="U736" s="246"/>
      <c r="V736" s="246"/>
      <c r="W736" s="246"/>
    </row>
    <row r="737" spans="1:23" ht="17.649999999999999" customHeight="1" x14ac:dyDescent="0.25">
      <c r="A737" s="254">
        <v>24</v>
      </c>
      <c r="B737" s="255" t="s">
        <v>1223</v>
      </c>
      <c r="C737" s="255" t="s">
        <v>218</v>
      </c>
      <c r="D737" s="255" t="s">
        <v>182</v>
      </c>
      <c r="E737" s="256" t="s">
        <v>730</v>
      </c>
      <c r="F737" s="256" t="s">
        <v>718</v>
      </c>
      <c r="G737" s="257" t="s">
        <v>1193</v>
      </c>
      <c r="H737" s="259">
        <v>2000000</v>
      </c>
      <c r="I737" s="255" t="s">
        <v>191</v>
      </c>
      <c r="J737" s="255" t="s">
        <v>839</v>
      </c>
      <c r="T737" s="246"/>
      <c r="U737" s="246"/>
      <c r="V737" s="246"/>
      <c r="W737" s="246"/>
    </row>
    <row r="738" spans="1:23" ht="17.649999999999999" customHeight="1" x14ac:dyDescent="0.25">
      <c r="A738" s="254">
        <v>25</v>
      </c>
      <c r="B738" s="255" t="s">
        <v>1224</v>
      </c>
      <c r="C738" s="255" t="s">
        <v>218</v>
      </c>
      <c r="D738" s="255" t="s">
        <v>182</v>
      </c>
      <c r="E738" s="256" t="s">
        <v>730</v>
      </c>
      <c r="F738" s="256" t="s">
        <v>718</v>
      </c>
      <c r="G738" s="257" t="s">
        <v>1193</v>
      </c>
      <c r="H738" s="258">
        <v>1941900</v>
      </c>
      <c r="I738" s="255" t="s">
        <v>795</v>
      </c>
      <c r="J738" s="255" t="s">
        <v>1219</v>
      </c>
      <c r="T738" s="246"/>
      <c r="U738" s="246"/>
      <c r="V738" s="246"/>
      <c r="W738" s="246"/>
    </row>
    <row r="739" spans="1:23" ht="17.649999999999999" customHeight="1" x14ac:dyDescent="0.25">
      <c r="A739" s="254">
        <v>26</v>
      </c>
      <c r="B739" s="255" t="s">
        <v>1225</v>
      </c>
      <c r="C739" s="255" t="s">
        <v>218</v>
      </c>
      <c r="D739" s="255" t="s">
        <v>182</v>
      </c>
      <c r="E739" s="256" t="s">
        <v>730</v>
      </c>
      <c r="F739" s="256" t="s">
        <v>718</v>
      </c>
      <c r="G739" s="257" t="s">
        <v>1193</v>
      </c>
      <c r="H739" s="258">
        <v>1997905</v>
      </c>
      <c r="I739" s="255" t="s">
        <v>795</v>
      </c>
      <c r="J739" s="255" t="s">
        <v>1179</v>
      </c>
      <c r="T739" s="246"/>
      <c r="U739" s="246"/>
      <c r="V739" s="246"/>
      <c r="W739" s="246"/>
    </row>
    <row r="740" spans="1:23" ht="17.649999999999999" customHeight="1" x14ac:dyDescent="0.25">
      <c r="A740" s="254">
        <v>27</v>
      </c>
      <c r="B740" s="255" t="s">
        <v>1226</v>
      </c>
      <c r="C740" s="255" t="s">
        <v>218</v>
      </c>
      <c r="D740" s="255" t="s">
        <v>182</v>
      </c>
      <c r="E740" s="256" t="s">
        <v>730</v>
      </c>
      <c r="F740" s="256" t="s">
        <v>254</v>
      </c>
      <c r="G740" s="257" t="s">
        <v>1193</v>
      </c>
      <c r="H740" s="258">
        <v>1858230</v>
      </c>
      <c r="I740" s="255" t="s">
        <v>881</v>
      </c>
      <c r="J740" s="255" t="s">
        <v>879</v>
      </c>
      <c r="T740" s="246"/>
      <c r="U740" s="246"/>
      <c r="V740" s="246"/>
      <c r="W740" s="246"/>
    </row>
    <row r="741" spans="1:23" ht="17.649999999999999" customHeight="1" x14ac:dyDescent="0.25">
      <c r="A741" s="254">
        <v>28</v>
      </c>
      <c r="B741" s="255" t="s">
        <v>1227</v>
      </c>
      <c r="C741" s="255" t="s">
        <v>218</v>
      </c>
      <c r="D741" s="255" t="s">
        <v>182</v>
      </c>
      <c r="E741" s="256" t="s">
        <v>730</v>
      </c>
      <c r="F741" s="256" t="s">
        <v>254</v>
      </c>
      <c r="G741" s="257" t="s">
        <v>1193</v>
      </c>
      <c r="H741" s="258">
        <v>1810000</v>
      </c>
      <c r="I741" s="255" t="s">
        <v>881</v>
      </c>
      <c r="J741" s="255" t="s">
        <v>1228</v>
      </c>
      <c r="T741" s="246"/>
      <c r="U741" s="246"/>
      <c r="V741" s="246"/>
      <c r="W741" s="246"/>
    </row>
    <row r="742" spans="1:23" ht="17.649999999999999" customHeight="1" x14ac:dyDescent="0.25">
      <c r="A742" s="254">
        <v>29</v>
      </c>
      <c r="B742" s="255" t="s">
        <v>1178</v>
      </c>
      <c r="C742" s="255" t="s">
        <v>218</v>
      </c>
      <c r="D742" s="255" t="s">
        <v>182</v>
      </c>
      <c r="E742" s="256" t="s">
        <v>794</v>
      </c>
      <c r="F742" s="256" t="s">
        <v>184</v>
      </c>
      <c r="G742" s="257" t="s">
        <v>1193</v>
      </c>
      <c r="H742" s="258">
        <v>1999364</v>
      </c>
      <c r="I742" s="255" t="s">
        <v>227</v>
      </c>
      <c r="J742" s="255" t="s">
        <v>1179</v>
      </c>
      <c r="T742" s="246"/>
      <c r="U742" s="246"/>
      <c r="V742" s="246"/>
      <c r="W742" s="246"/>
    </row>
    <row r="743" spans="1:23" ht="17.649999999999999" customHeight="1" x14ac:dyDescent="0.25">
      <c r="A743" s="254">
        <v>30</v>
      </c>
      <c r="B743" s="255" t="s">
        <v>1229</v>
      </c>
      <c r="C743" s="255" t="s">
        <v>218</v>
      </c>
      <c r="D743" s="255" t="s">
        <v>182</v>
      </c>
      <c r="E743" s="256" t="s">
        <v>730</v>
      </c>
      <c r="F743" s="256" t="s">
        <v>254</v>
      </c>
      <c r="G743" s="257" t="s">
        <v>1193</v>
      </c>
      <c r="H743" s="258">
        <v>1999592.72</v>
      </c>
      <c r="I743" s="255" t="s">
        <v>227</v>
      </c>
      <c r="J743" s="255" t="s">
        <v>1230</v>
      </c>
      <c r="T743" s="246"/>
      <c r="U743" s="246"/>
      <c r="V743" s="246"/>
      <c r="W743" s="246"/>
    </row>
    <row r="744" spans="1:23" ht="17.649999999999999" customHeight="1" x14ac:dyDescent="0.25">
      <c r="A744" s="254">
        <v>31</v>
      </c>
      <c r="B744" s="255" t="s">
        <v>1175</v>
      </c>
      <c r="C744" s="255" t="s">
        <v>218</v>
      </c>
      <c r="D744" s="255" t="s">
        <v>182</v>
      </c>
      <c r="E744" s="256" t="s">
        <v>730</v>
      </c>
      <c r="F744" s="256" t="s">
        <v>1176</v>
      </c>
      <c r="G744" s="257" t="s">
        <v>1193</v>
      </c>
      <c r="H744" s="258">
        <v>2000000</v>
      </c>
      <c r="I744" s="255" t="s">
        <v>227</v>
      </c>
      <c r="J744" s="255" t="s">
        <v>1177</v>
      </c>
      <c r="T744" s="246"/>
      <c r="U744" s="246"/>
      <c r="V744" s="246"/>
      <c r="W744" s="246"/>
    </row>
    <row r="745" spans="1:23" ht="17.649999999999999" customHeight="1" x14ac:dyDescent="0.25">
      <c r="A745" s="254">
        <v>32</v>
      </c>
      <c r="B745" s="255" t="s">
        <v>1180</v>
      </c>
      <c r="C745" s="255" t="s">
        <v>218</v>
      </c>
      <c r="D745" s="255" t="s">
        <v>182</v>
      </c>
      <c r="E745" s="256" t="s">
        <v>730</v>
      </c>
      <c r="F745" s="256" t="s">
        <v>254</v>
      </c>
      <c r="G745" s="257" t="s">
        <v>1193</v>
      </c>
      <c r="H745" s="258">
        <v>1985465</v>
      </c>
      <c r="I745" s="255" t="s">
        <v>227</v>
      </c>
      <c r="J745" s="255" t="s">
        <v>1179</v>
      </c>
      <c r="T745" s="246"/>
      <c r="U745" s="246"/>
      <c r="V745" s="246"/>
      <c r="W745" s="246"/>
    </row>
    <row r="746" spans="1:23" ht="17.649999999999999" customHeight="1" x14ac:dyDescent="0.25">
      <c r="A746" s="254">
        <v>33</v>
      </c>
      <c r="B746" s="255" t="s">
        <v>1173</v>
      </c>
      <c r="C746" s="255" t="s">
        <v>218</v>
      </c>
      <c r="D746" s="255" t="s">
        <v>182</v>
      </c>
      <c r="E746" s="256" t="s">
        <v>183</v>
      </c>
      <c r="F746" s="256" t="s">
        <v>184</v>
      </c>
      <c r="G746" s="257" t="s">
        <v>1193</v>
      </c>
      <c r="H746" s="258">
        <v>1999818</v>
      </c>
      <c r="I746" s="255" t="s">
        <v>220</v>
      </c>
      <c r="J746" s="255" t="s">
        <v>1174</v>
      </c>
      <c r="T746" s="246"/>
      <c r="U746" s="246"/>
      <c r="V746" s="246"/>
      <c r="W746" s="246"/>
    </row>
    <row r="747" spans="1:23" ht="17.649999999999999" customHeight="1" x14ac:dyDescent="0.25">
      <c r="A747" s="254">
        <v>34</v>
      </c>
      <c r="B747" s="255" t="s">
        <v>1231</v>
      </c>
      <c r="C747" s="255" t="s">
        <v>218</v>
      </c>
      <c r="D747" s="255" t="s">
        <v>182</v>
      </c>
      <c r="E747" s="256" t="s">
        <v>730</v>
      </c>
      <c r="F747" s="256" t="s">
        <v>184</v>
      </c>
      <c r="G747" s="257" t="s">
        <v>1193</v>
      </c>
      <c r="H747" s="258">
        <v>1924800</v>
      </c>
      <c r="I747" s="255" t="s">
        <v>227</v>
      </c>
      <c r="J747" s="255" t="s">
        <v>1179</v>
      </c>
      <c r="T747" s="246"/>
      <c r="U747" s="246"/>
      <c r="V747" s="246"/>
      <c r="W747" s="246"/>
    </row>
    <row r="748" spans="1:23" ht="17.649999999999999" customHeight="1" x14ac:dyDescent="0.25">
      <c r="A748" s="254">
        <v>35</v>
      </c>
      <c r="B748" s="255" t="s">
        <v>1232</v>
      </c>
      <c r="C748" s="255" t="s">
        <v>218</v>
      </c>
      <c r="D748" s="255" t="s">
        <v>182</v>
      </c>
      <c r="E748" s="256" t="s">
        <v>730</v>
      </c>
      <c r="F748" s="256" t="s">
        <v>254</v>
      </c>
      <c r="G748" s="257" t="s">
        <v>1193</v>
      </c>
      <c r="H748" s="258">
        <v>2000000</v>
      </c>
      <c r="I748" s="255" t="s">
        <v>227</v>
      </c>
      <c r="J748" s="255" t="s">
        <v>1179</v>
      </c>
      <c r="T748" s="246"/>
      <c r="U748" s="246"/>
      <c r="V748" s="246"/>
      <c r="W748" s="246"/>
    </row>
    <row r="749" spans="1:23" ht="17.649999999999999" customHeight="1" x14ac:dyDescent="0.25">
      <c r="A749" s="254">
        <v>36</v>
      </c>
      <c r="B749" s="255" t="s">
        <v>1233</v>
      </c>
      <c r="C749" s="255" t="s">
        <v>218</v>
      </c>
      <c r="D749" s="255" t="s">
        <v>182</v>
      </c>
      <c r="E749" s="256" t="s">
        <v>730</v>
      </c>
      <c r="F749" s="256" t="s">
        <v>878</v>
      </c>
      <c r="G749" s="257" t="s">
        <v>1193</v>
      </c>
      <c r="H749" s="258">
        <v>1999818.7</v>
      </c>
      <c r="I749" s="255" t="s">
        <v>227</v>
      </c>
      <c r="J749" s="255" t="s">
        <v>866</v>
      </c>
      <c r="T749" s="246"/>
      <c r="U749" s="246"/>
      <c r="V749" s="246"/>
      <c r="W749" s="246"/>
    </row>
    <row r="750" spans="1:23" ht="17.649999999999999" customHeight="1" x14ac:dyDescent="0.25">
      <c r="A750" s="254">
        <v>37</v>
      </c>
      <c r="B750" s="255" t="s">
        <v>1234</v>
      </c>
      <c r="C750" s="255" t="s">
        <v>218</v>
      </c>
      <c r="D750" s="255" t="s">
        <v>182</v>
      </c>
      <c r="E750" s="256" t="s">
        <v>730</v>
      </c>
      <c r="F750" s="256" t="s">
        <v>254</v>
      </c>
      <c r="G750" s="257" t="s">
        <v>1193</v>
      </c>
      <c r="H750" s="258">
        <v>1906123</v>
      </c>
      <c r="I750" s="255" t="s">
        <v>795</v>
      </c>
      <c r="J750" s="255" t="s">
        <v>731</v>
      </c>
      <c r="T750" s="246"/>
      <c r="U750" s="246"/>
      <c r="V750" s="246"/>
      <c r="W750" s="246"/>
    </row>
    <row r="751" spans="1:23" ht="17.649999999999999" customHeight="1" x14ac:dyDescent="0.25">
      <c r="A751" s="254">
        <v>38</v>
      </c>
      <c r="B751" s="255" t="s">
        <v>1235</v>
      </c>
      <c r="C751" s="255" t="s">
        <v>218</v>
      </c>
      <c r="D751" s="255" t="s">
        <v>182</v>
      </c>
      <c r="E751" s="256" t="s">
        <v>730</v>
      </c>
      <c r="F751" s="256" t="s">
        <v>254</v>
      </c>
      <c r="G751" s="257" t="s">
        <v>1193</v>
      </c>
      <c r="H751" s="258">
        <v>2000000</v>
      </c>
      <c r="I751" s="255" t="s">
        <v>795</v>
      </c>
      <c r="J751" s="255" t="s">
        <v>1179</v>
      </c>
      <c r="T751" s="246"/>
      <c r="U751" s="246"/>
      <c r="V751" s="246"/>
      <c r="W751" s="246"/>
    </row>
    <row r="752" spans="1:23" ht="17.649999999999999" customHeight="1" x14ac:dyDescent="0.25">
      <c r="A752" s="254">
        <v>39</v>
      </c>
      <c r="B752" s="255" t="s">
        <v>1236</v>
      </c>
      <c r="C752" s="255" t="s">
        <v>218</v>
      </c>
      <c r="D752" s="255" t="s">
        <v>182</v>
      </c>
      <c r="E752" s="256" t="s">
        <v>183</v>
      </c>
      <c r="F752" s="256" t="s">
        <v>254</v>
      </c>
      <c r="G752" s="257" t="s">
        <v>1193</v>
      </c>
      <c r="H752" s="258">
        <v>1966655</v>
      </c>
      <c r="I752" s="255" t="s">
        <v>795</v>
      </c>
      <c r="J752" s="255" t="s">
        <v>397</v>
      </c>
      <c r="T752" s="246"/>
      <c r="U752" s="246"/>
      <c r="V752" s="246"/>
      <c r="W752" s="246"/>
    </row>
    <row r="753" spans="1:23" ht="17.649999999999999" customHeight="1" x14ac:dyDescent="0.25">
      <c r="A753" s="254">
        <v>40</v>
      </c>
      <c r="B753" s="255" t="s">
        <v>1237</v>
      </c>
      <c r="C753" s="255" t="s">
        <v>218</v>
      </c>
      <c r="D753" s="255" t="s">
        <v>182</v>
      </c>
      <c r="E753" s="256" t="s">
        <v>730</v>
      </c>
      <c r="F753" s="256" t="s">
        <v>254</v>
      </c>
      <c r="G753" s="257" t="s">
        <v>1193</v>
      </c>
      <c r="H753" s="258">
        <v>1999818.7</v>
      </c>
      <c r="I753" s="255" t="s">
        <v>1217</v>
      </c>
      <c r="J753" s="255" t="s">
        <v>1179</v>
      </c>
      <c r="T753" s="246"/>
      <c r="U753" s="246"/>
      <c r="V753" s="246"/>
      <c r="W753" s="246"/>
    </row>
    <row r="754" spans="1:23" ht="17.649999999999999" customHeight="1" x14ac:dyDescent="0.25">
      <c r="A754" s="254">
        <v>41</v>
      </c>
      <c r="B754" s="255" t="s">
        <v>1238</v>
      </c>
      <c r="C754" s="255" t="s">
        <v>218</v>
      </c>
      <c r="D754" s="255" t="s">
        <v>182</v>
      </c>
      <c r="E754" s="256" t="s">
        <v>730</v>
      </c>
      <c r="F754" s="256" t="s">
        <v>254</v>
      </c>
      <c r="G754" s="257" t="s">
        <v>1193</v>
      </c>
      <c r="H754" s="258">
        <v>1994914</v>
      </c>
      <c r="I754" s="255" t="s">
        <v>795</v>
      </c>
      <c r="J754" s="255" t="s">
        <v>1239</v>
      </c>
      <c r="T754" s="246"/>
      <c r="U754" s="246"/>
      <c r="V754" s="246"/>
      <c r="W754" s="246"/>
    </row>
    <row r="755" spans="1:23" ht="17.649999999999999" customHeight="1" x14ac:dyDescent="0.25">
      <c r="A755" s="254">
        <v>42</v>
      </c>
      <c r="B755" s="255" t="s">
        <v>1240</v>
      </c>
      <c r="C755" s="255" t="s">
        <v>218</v>
      </c>
      <c r="D755" s="255" t="s">
        <v>182</v>
      </c>
      <c r="E755" s="256" t="s">
        <v>730</v>
      </c>
      <c r="F755" s="256" t="s">
        <v>254</v>
      </c>
      <c r="G755" s="257" t="s">
        <v>1193</v>
      </c>
      <c r="H755" s="258">
        <v>1996486</v>
      </c>
      <c r="I755" s="255" t="s">
        <v>795</v>
      </c>
      <c r="J755" s="255" t="s">
        <v>866</v>
      </c>
      <c r="T755" s="246"/>
      <c r="U755" s="246"/>
      <c r="V755" s="246"/>
      <c r="W755" s="246"/>
    </row>
    <row r="756" spans="1:23" ht="17.649999999999999" customHeight="1" x14ac:dyDescent="0.25">
      <c r="A756" s="254">
        <v>43</v>
      </c>
      <c r="B756" s="255" t="s">
        <v>1241</v>
      </c>
      <c r="C756" s="255" t="s">
        <v>218</v>
      </c>
      <c r="D756" s="255" t="s">
        <v>182</v>
      </c>
      <c r="E756" s="256" t="s">
        <v>1242</v>
      </c>
      <c r="F756" s="256" t="s">
        <v>254</v>
      </c>
      <c r="G756" s="257" t="s">
        <v>1193</v>
      </c>
      <c r="H756" s="258">
        <v>1908995</v>
      </c>
      <c r="I756" s="255" t="s">
        <v>227</v>
      </c>
      <c r="J756" s="255" t="s">
        <v>1179</v>
      </c>
      <c r="T756" s="246"/>
      <c r="U756" s="246"/>
      <c r="V756" s="246"/>
      <c r="W756" s="246"/>
    </row>
    <row r="757" spans="1:23" ht="17.649999999999999" customHeight="1" x14ac:dyDescent="0.25">
      <c r="A757" s="254">
        <v>44</v>
      </c>
      <c r="B757" s="255" t="s">
        <v>1243</v>
      </c>
      <c r="C757" s="255" t="s">
        <v>218</v>
      </c>
      <c r="D757" s="255" t="s">
        <v>182</v>
      </c>
      <c r="E757" s="256" t="s">
        <v>1244</v>
      </c>
      <c r="F757" s="256" t="s">
        <v>737</v>
      </c>
      <c r="G757" s="257" t="s">
        <v>1193</v>
      </c>
      <c r="H757" s="258">
        <v>3000000</v>
      </c>
      <c r="I757" s="255" t="s">
        <v>1217</v>
      </c>
      <c r="J757" s="255" t="s">
        <v>1245</v>
      </c>
      <c r="T757" s="246"/>
      <c r="U757" s="246"/>
      <c r="V757" s="246"/>
      <c r="W757" s="246"/>
    </row>
    <row r="758" spans="1:23" ht="17.649999999999999" customHeight="1" x14ac:dyDescent="0.25">
      <c r="A758" s="254">
        <v>45</v>
      </c>
      <c r="B758" s="255" t="s">
        <v>1246</v>
      </c>
      <c r="C758" s="255" t="s">
        <v>218</v>
      </c>
      <c r="D758" s="255" t="s">
        <v>182</v>
      </c>
      <c r="E758" s="256" t="s">
        <v>183</v>
      </c>
      <c r="F758" s="256" t="s">
        <v>254</v>
      </c>
      <c r="G758" s="257" t="s">
        <v>1193</v>
      </c>
      <c r="H758" s="258">
        <v>1617704</v>
      </c>
      <c r="I758" s="255" t="s">
        <v>191</v>
      </c>
      <c r="J758" s="255" t="s">
        <v>1247</v>
      </c>
      <c r="T758" s="246"/>
      <c r="U758" s="246"/>
      <c r="V758" s="246"/>
      <c r="W758" s="246"/>
    </row>
    <row r="759" spans="1:23" ht="17.649999999999999" customHeight="1" x14ac:dyDescent="0.25">
      <c r="A759" s="254">
        <v>46</v>
      </c>
      <c r="B759" s="255" t="s">
        <v>1248</v>
      </c>
      <c r="C759" s="255" t="s">
        <v>218</v>
      </c>
      <c r="D759" s="255" t="s">
        <v>182</v>
      </c>
      <c r="E759" s="256" t="s">
        <v>794</v>
      </c>
      <c r="F759" s="256" t="s">
        <v>184</v>
      </c>
      <c r="G759" s="257" t="s">
        <v>1193</v>
      </c>
      <c r="H759" s="258">
        <v>2000000</v>
      </c>
      <c r="I759" s="255" t="s">
        <v>1217</v>
      </c>
      <c r="J759" s="255" t="s">
        <v>1249</v>
      </c>
      <c r="T759" s="246"/>
      <c r="U759" s="246"/>
      <c r="V759" s="246"/>
      <c r="W759" s="246"/>
    </row>
    <row r="760" spans="1:23" ht="17.649999999999999" customHeight="1" x14ac:dyDescent="0.25">
      <c r="A760" s="254">
        <v>47</v>
      </c>
      <c r="B760" s="255" t="s">
        <v>1250</v>
      </c>
      <c r="C760" s="255" t="s">
        <v>218</v>
      </c>
      <c r="D760" s="255" t="s">
        <v>182</v>
      </c>
      <c r="E760" s="256" t="s">
        <v>1242</v>
      </c>
      <c r="F760" s="256" t="s">
        <v>254</v>
      </c>
      <c r="G760" s="257" t="s">
        <v>1193</v>
      </c>
      <c r="H760" s="258">
        <v>1987000</v>
      </c>
      <c r="I760" s="255" t="s">
        <v>227</v>
      </c>
      <c r="J760" s="255" t="s">
        <v>1177</v>
      </c>
      <c r="T760" s="246"/>
      <c r="U760" s="246"/>
      <c r="V760" s="246"/>
      <c r="W760" s="246"/>
    </row>
    <row r="761" spans="1:23" ht="17.649999999999999" customHeight="1" x14ac:dyDescent="0.25">
      <c r="A761" s="254">
        <v>48</v>
      </c>
      <c r="B761" s="255" t="s">
        <v>1251</v>
      </c>
      <c r="C761" s="255" t="s">
        <v>218</v>
      </c>
      <c r="D761" s="255" t="s">
        <v>182</v>
      </c>
      <c r="E761" s="256" t="s">
        <v>730</v>
      </c>
      <c r="F761" s="256" t="s">
        <v>254</v>
      </c>
      <c r="G761" s="257" t="s">
        <v>1193</v>
      </c>
      <c r="H761" s="258">
        <v>2000000</v>
      </c>
      <c r="I761" s="255" t="s">
        <v>195</v>
      </c>
      <c r="J761" s="255" t="s">
        <v>1179</v>
      </c>
      <c r="T761" s="246"/>
      <c r="U761" s="246"/>
      <c r="V761" s="246"/>
      <c r="W761" s="246"/>
    </row>
    <row r="762" spans="1:23" ht="17.649999999999999" customHeight="1" x14ac:dyDescent="0.25">
      <c r="A762" s="254">
        <v>49</v>
      </c>
      <c r="B762" s="255" t="s">
        <v>1252</v>
      </c>
      <c r="C762" s="255" t="s">
        <v>218</v>
      </c>
      <c r="D762" s="255" t="s">
        <v>182</v>
      </c>
      <c r="E762" s="256" t="s">
        <v>730</v>
      </c>
      <c r="F762" s="256" t="s">
        <v>254</v>
      </c>
      <c r="G762" s="257" t="s">
        <v>1193</v>
      </c>
      <c r="H762" s="258">
        <v>3000000</v>
      </c>
      <c r="I762" s="255" t="s">
        <v>195</v>
      </c>
      <c r="J762" s="255" t="s">
        <v>1179</v>
      </c>
      <c r="T762" s="246"/>
      <c r="U762" s="246"/>
      <c r="V762" s="246"/>
      <c r="W762" s="246"/>
    </row>
    <row r="763" spans="1:23" ht="17.649999999999999" customHeight="1" x14ac:dyDescent="0.25">
      <c r="A763" s="254">
        <v>50</v>
      </c>
      <c r="B763" s="255" t="s">
        <v>1253</v>
      </c>
      <c r="C763" s="255" t="s">
        <v>218</v>
      </c>
      <c r="D763" s="255" t="s">
        <v>182</v>
      </c>
      <c r="E763" s="256" t="s">
        <v>730</v>
      </c>
      <c r="F763" s="256" t="s">
        <v>254</v>
      </c>
      <c r="G763" s="257" t="s">
        <v>1193</v>
      </c>
      <c r="H763" s="258">
        <v>1700000</v>
      </c>
      <c r="I763" s="255" t="s">
        <v>195</v>
      </c>
      <c r="J763" s="255" t="s">
        <v>1219</v>
      </c>
      <c r="T763" s="246"/>
      <c r="U763" s="246"/>
      <c r="V763" s="246"/>
      <c r="W763" s="246"/>
    </row>
    <row r="764" spans="1:23" ht="17.649999999999999" customHeight="1" x14ac:dyDescent="0.25">
      <c r="A764" s="254">
        <v>51</v>
      </c>
      <c r="B764" s="255" t="s">
        <v>1254</v>
      </c>
      <c r="C764" s="255" t="s">
        <v>218</v>
      </c>
      <c r="D764" s="255" t="s">
        <v>182</v>
      </c>
      <c r="E764" s="256" t="s">
        <v>730</v>
      </c>
      <c r="F764" s="256" t="s">
        <v>254</v>
      </c>
      <c r="G764" s="257" t="s">
        <v>1193</v>
      </c>
      <c r="H764" s="258">
        <v>2000000</v>
      </c>
      <c r="I764" s="255" t="s">
        <v>195</v>
      </c>
      <c r="J764" s="255" t="s">
        <v>1179</v>
      </c>
      <c r="T764" s="246"/>
      <c r="U764" s="246"/>
      <c r="V764" s="246"/>
      <c r="W764" s="246"/>
    </row>
    <row r="765" spans="1:23" ht="17.649999999999999" customHeight="1" x14ac:dyDescent="0.25">
      <c r="A765" s="254">
        <v>52</v>
      </c>
      <c r="B765" s="255" t="s">
        <v>1255</v>
      </c>
      <c r="C765" s="255" t="s">
        <v>218</v>
      </c>
      <c r="D765" s="255" t="s">
        <v>182</v>
      </c>
      <c r="E765" s="256" t="s">
        <v>730</v>
      </c>
      <c r="F765" s="256" t="s">
        <v>254</v>
      </c>
      <c r="G765" s="257" t="s">
        <v>1193</v>
      </c>
      <c r="H765" s="258">
        <v>1930460</v>
      </c>
      <c r="I765" s="255" t="s">
        <v>186</v>
      </c>
      <c r="J765" s="255" t="s">
        <v>1256</v>
      </c>
      <c r="T765" s="246"/>
      <c r="U765" s="246"/>
      <c r="V765" s="246"/>
      <c r="W765" s="246"/>
    </row>
    <row r="766" spans="1:23" ht="17.649999999999999" customHeight="1" x14ac:dyDescent="0.25">
      <c r="A766" s="254">
        <v>53</v>
      </c>
      <c r="B766" s="255" t="s">
        <v>1257</v>
      </c>
      <c r="C766" s="255" t="s">
        <v>218</v>
      </c>
      <c r="D766" s="255" t="s">
        <v>182</v>
      </c>
      <c r="E766" s="256" t="s">
        <v>306</v>
      </c>
      <c r="F766" s="256" t="s">
        <v>718</v>
      </c>
      <c r="G766" s="257" t="s">
        <v>1193</v>
      </c>
      <c r="H766" s="258">
        <v>2565588</v>
      </c>
      <c r="I766" s="255"/>
      <c r="J766" s="255" t="s">
        <v>1258</v>
      </c>
      <c r="T766" s="246"/>
      <c r="U766" s="246"/>
      <c r="V766" s="246"/>
      <c r="W766" s="246"/>
    </row>
    <row r="767" spans="1:23" ht="17.649999999999999" customHeight="1" x14ac:dyDescent="0.25">
      <c r="A767" s="254">
        <v>54</v>
      </c>
      <c r="B767" s="255" t="s">
        <v>1259</v>
      </c>
      <c r="C767" s="255" t="s">
        <v>218</v>
      </c>
      <c r="D767" s="255" t="s">
        <v>182</v>
      </c>
      <c r="E767" s="256" t="s">
        <v>306</v>
      </c>
      <c r="F767" s="256" t="s">
        <v>718</v>
      </c>
      <c r="G767" s="257" t="s">
        <v>1193</v>
      </c>
      <c r="H767" s="258">
        <v>3559038.96</v>
      </c>
      <c r="I767" s="255" t="s">
        <v>186</v>
      </c>
      <c r="J767" s="255" t="s">
        <v>1260</v>
      </c>
      <c r="T767" s="246"/>
      <c r="U767" s="246"/>
      <c r="V767" s="246"/>
      <c r="W767" s="246"/>
    </row>
    <row r="768" spans="1:23" ht="17.649999999999999" customHeight="1" x14ac:dyDescent="0.25">
      <c r="A768" s="254">
        <v>55</v>
      </c>
      <c r="B768" s="255" t="s">
        <v>1261</v>
      </c>
      <c r="C768" s="255" t="s">
        <v>218</v>
      </c>
      <c r="D768" s="255" t="s">
        <v>182</v>
      </c>
      <c r="E768" s="256" t="s">
        <v>1244</v>
      </c>
      <c r="F768" s="256" t="s">
        <v>718</v>
      </c>
      <c r="G768" s="257" t="s">
        <v>1193</v>
      </c>
      <c r="H768" s="258">
        <v>2000000</v>
      </c>
      <c r="I768" s="255" t="s">
        <v>795</v>
      </c>
      <c r="J768" s="255" t="s">
        <v>1179</v>
      </c>
      <c r="T768" s="246"/>
      <c r="U768" s="246"/>
      <c r="V768" s="246"/>
      <c r="W768" s="246"/>
    </row>
    <row r="769" spans="1:23" ht="17.649999999999999" customHeight="1" x14ac:dyDescent="0.25">
      <c r="A769" s="254">
        <v>56</v>
      </c>
      <c r="B769" s="255" t="s">
        <v>1262</v>
      </c>
      <c r="C769" s="255" t="s">
        <v>218</v>
      </c>
      <c r="D769" s="255" t="s">
        <v>182</v>
      </c>
      <c r="E769" s="256" t="s">
        <v>1244</v>
      </c>
      <c r="F769" s="256" t="s">
        <v>718</v>
      </c>
      <c r="G769" s="257" t="s">
        <v>1193</v>
      </c>
      <c r="H769" s="258">
        <v>2000000</v>
      </c>
      <c r="I769" s="255" t="s">
        <v>795</v>
      </c>
      <c r="J769" s="255" t="s">
        <v>1179</v>
      </c>
      <c r="T769" s="246"/>
      <c r="U769" s="246"/>
      <c r="V769" s="246"/>
      <c r="W769" s="246"/>
    </row>
    <row r="770" spans="1:23" ht="17.649999999999999" customHeight="1" x14ac:dyDescent="0.25">
      <c r="A770" s="254">
        <v>57</v>
      </c>
      <c r="B770" s="255" t="s">
        <v>1263</v>
      </c>
      <c r="C770" s="255" t="s">
        <v>218</v>
      </c>
      <c r="D770" s="255" t="s">
        <v>182</v>
      </c>
      <c r="E770" s="256" t="s">
        <v>1244</v>
      </c>
      <c r="F770" s="256" t="s">
        <v>718</v>
      </c>
      <c r="G770" s="257" t="s">
        <v>1193</v>
      </c>
      <c r="H770" s="258">
        <v>1998071.05</v>
      </c>
      <c r="I770" s="255" t="s">
        <v>795</v>
      </c>
      <c r="J770" s="255" t="s">
        <v>1264</v>
      </c>
      <c r="T770" s="246"/>
      <c r="U770" s="246"/>
      <c r="V770" s="246"/>
      <c r="W770" s="246"/>
    </row>
    <row r="771" spans="1:23" ht="17.649999999999999" customHeight="1" x14ac:dyDescent="0.25">
      <c r="A771" s="254">
        <v>58</v>
      </c>
      <c r="B771" s="255" t="s">
        <v>1265</v>
      </c>
      <c r="C771" s="255" t="s">
        <v>218</v>
      </c>
      <c r="D771" s="255" t="s">
        <v>182</v>
      </c>
      <c r="E771" s="256" t="s">
        <v>1244</v>
      </c>
      <c r="F771" s="256" t="s">
        <v>718</v>
      </c>
      <c r="G771" s="257" t="s">
        <v>1193</v>
      </c>
      <c r="H771" s="258">
        <v>1999999.54</v>
      </c>
      <c r="I771" s="255" t="s">
        <v>795</v>
      </c>
      <c r="J771" s="255" t="s">
        <v>1264</v>
      </c>
      <c r="T771" s="246"/>
      <c r="U771" s="246"/>
      <c r="V771" s="246"/>
      <c r="W771" s="246"/>
    </row>
    <row r="772" spans="1:23" ht="17.649999999999999" customHeight="1" x14ac:dyDescent="0.25">
      <c r="A772" s="254">
        <v>59</v>
      </c>
      <c r="B772" s="255" t="s">
        <v>1266</v>
      </c>
      <c r="C772" s="255" t="s">
        <v>218</v>
      </c>
      <c r="D772" s="255" t="s">
        <v>182</v>
      </c>
      <c r="E772" s="256"/>
      <c r="F772" s="256"/>
      <c r="G772" s="257" t="s">
        <v>1193</v>
      </c>
      <c r="H772" s="259">
        <v>2000000</v>
      </c>
      <c r="I772" s="255"/>
      <c r="J772" s="255"/>
      <c r="T772" s="246"/>
      <c r="U772" s="246"/>
      <c r="V772" s="246"/>
      <c r="W772" s="246"/>
    </row>
    <row r="773" spans="1:23" ht="17.649999999999999" customHeight="1" x14ac:dyDescent="0.25">
      <c r="A773" s="254">
        <v>60</v>
      </c>
      <c r="B773" s="255" t="s">
        <v>1267</v>
      </c>
      <c r="C773" s="255" t="s">
        <v>218</v>
      </c>
      <c r="D773" s="255" t="s">
        <v>182</v>
      </c>
      <c r="E773" s="256"/>
      <c r="F773" s="256"/>
      <c r="G773" s="257" t="s">
        <v>1193</v>
      </c>
      <c r="H773" s="259">
        <v>2000000</v>
      </c>
      <c r="I773" s="255"/>
      <c r="J773" s="255"/>
      <c r="T773" s="246"/>
      <c r="U773" s="246"/>
      <c r="V773" s="246"/>
      <c r="W773" s="246"/>
    </row>
    <row r="774" spans="1:23" ht="17.649999999999999" customHeight="1" x14ac:dyDescent="0.25">
      <c r="A774" s="254">
        <v>61</v>
      </c>
      <c r="B774" s="255" t="s">
        <v>1268</v>
      </c>
      <c r="C774" s="255" t="s">
        <v>218</v>
      </c>
      <c r="D774" s="255" t="s">
        <v>182</v>
      </c>
      <c r="E774" s="256" t="s">
        <v>306</v>
      </c>
      <c r="F774" s="256" t="s">
        <v>718</v>
      </c>
      <c r="G774" s="257" t="s">
        <v>1193</v>
      </c>
      <c r="H774" s="258">
        <v>3498331</v>
      </c>
      <c r="I774" s="255" t="s">
        <v>186</v>
      </c>
      <c r="J774" s="255" t="s">
        <v>1269</v>
      </c>
      <c r="T774" s="246"/>
      <c r="U774" s="246"/>
      <c r="V774" s="246"/>
      <c r="W774" s="246"/>
    </row>
    <row r="775" spans="1:23" ht="17.649999999999999" customHeight="1" x14ac:dyDescent="0.25">
      <c r="A775" s="254">
        <v>62</v>
      </c>
      <c r="B775" s="255" t="s">
        <v>1270</v>
      </c>
      <c r="C775" s="255" t="s">
        <v>218</v>
      </c>
      <c r="D775" s="255" t="s">
        <v>1271</v>
      </c>
      <c r="E775" s="256" t="s">
        <v>1244</v>
      </c>
      <c r="F775" s="256" t="s">
        <v>254</v>
      </c>
      <c r="G775" s="257" t="s">
        <v>1193</v>
      </c>
      <c r="H775" s="258">
        <v>1950000</v>
      </c>
      <c r="I775" s="255" t="s">
        <v>795</v>
      </c>
      <c r="J775" s="255" t="s">
        <v>1179</v>
      </c>
      <c r="T775" s="246"/>
      <c r="U775" s="246"/>
      <c r="V775" s="246"/>
      <c r="W775" s="246"/>
    </row>
    <row r="776" spans="1:23" ht="17.649999999999999" customHeight="1" x14ac:dyDescent="0.25">
      <c r="A776" s="254">
        <v>63</v>
      </c>
      <c r="B776" s="255" t="s">
        <v>1272</v>
      </c>
      <c r="C776" s="255" t="s">
        <v>218</v>
      </c>
      <c r="D776" s="255" t="s">
        <v>182</v>
      </c>
      <c r="E776" s="256" t="s">
        <v>1244</v>
      </c>
      <c r="F776" s="256" t="s">
        <v>254</v>
      </c>
      <c r="G776" s="257" t="s">
        <v>1193</v>
      </c>
      <c r="H776" s="258">
        <v>1999000</v>
      </c>
      <c r="I776" s="255" t="s">
        <v>195</v>
      </c>
      <c r="J776" s="255" t="s">
        <v>1179</v>
      </c>
      <c r="T776" s="246"/>
      <c r="U776" s="246"/>
      <c r="V776" s="246"/>
      <c r="W776" s="246"/>
    </row>
    <row r="777" spans="1:23" ht="17.649999999999999" customHeight="1" x14ac:dyDescent="0.25">
      <c r="A777" s="254">
        <v>64</v>
      </c>
      <c r="B777" s="255" t="s">
        <v>1273</v>
      </c>
      <c r="C777" s="255" t="s">
        <v>218</v>
      </c>
      <c r="D777" s="255" t="s">
        <v>182</v>
      </c>
      <c r="E777" s="256" t="s">
        <v>1244</v>
      </c>
      <c r="F777" s="256" t="s">
        <v>254</v>
      </c>
      <c r="G777" s="257" t="s">
        <v>1193</v>
      </c>
      <c r="H777" s="258">
        <v>2000000</v>
      </c>
      <c r="I777" s="255" t="s">
        <v>795</v>
      </c>
      <c r="J777" s="255" t="s">
        <v>1179</v>
      </c>
      <c r="T777" s="246"/>
      <c r="U777" s="246"/>
      <c r="V777" s="246"/>
      <c r="W777" s="246"/>
    </row>
    <row r="778" spans="1:23" ht="17.649999999999999" customHeight="1" x14ac:dyDescent="0.25">
      <c r="A778" s="254">
        <v>65</v>
      </c>
      <c r="B778" s="255" t="s">
        <v>1274</v>
      </c>
      <c r="C778" s="255" t="s">
        <v>218</v>
      </c>
      <c r="D778" s="255" t="s">
        <v>182</v>
      </c>
      <c r="E778" s="256" t="s">
        <v>1244</v>
      </c>
      <c r="F778" s="256" t="s">
        <v>254</v>
      </c>
      <c r="G778" s="257" t="s">
        <v>1193</v>
      </c>
      <c r="H778" s="258">
        <v>1804010</v>
      </c>
      <c r="I778" s="255" t="s">
        <v>795</v>
      </c>
      <c r="J778" s="255" t="s">
        <v>1179</v>
      </c>
      <c r="T778" s="246"/>
      <c r="U778" s="246"/>
      <c r="V778" s="246"/>
      <c r="W778" s="246"/>
    </row>
    <row r="779" spans="1:23" ht="17.649999999999999" customHeight="1" x14ac:dyDescent="0.25">
      <c r="A779" s="254">
        <v>66</v>
      </c>
      <c r="B779" s="255" t="s">
        <v>1275</v>
      </c>
      <c r="C779" s="255" t="s">
        <v>218</v>
      </c>
      <c r="D779" s="255" t="s">
        <v>182</v>
      </c>
      <c r="E779" s="256" t="s">
        <v>1244</v>
      </c>
      <c r="F779" s="256" t="s">
        <v>254</v>
      </c>
      <c r="G779" s="257" t="s">
        <v>1193</v>
      </c>
      <c r="H779" s="258">
        <v>1985469</v>
      </c>
      <c r="I779" s="255" t="s">
        <v>795</v>
      </c>
      <c r="J779" s="255" t="s">
        <v>1179</v>
      </c>
      <c r="T779" s="246"/>
      <c r="U779" s="246"/>
      <c r="V779" s="246"/>
      <c r="W779" s="246"/>
    </row>
    <row r="780" spans="1:23" ht="17.649999999999999" customHeight="1" x14ac:dyDescent="0.25">
      <c r="A780" s="254">
        <v>67</v>
      </c>
      <c r="B780" s="255" t="s">
        <v>1276</v>
      </c>
      <c r="C780" s="255" t="s">
        <v>218</v>
      </c>
      <c r="D780" s="255" t="s">
        <v>182</v>
      </c>
      <c r="E780" s="256" t="s">
        <v>1244</v>
      </c>
      <c r="F780" s="256" t="s">
        <v>254</v>
      </c>
      <c r="G780" s="257" t="s">
        <v>1193</v>
      </c>
      <c r="H780" s="258">
        <v>1938040</v>
      </c>
      <c r="I780" s="255" t="s">
        <v>795</v>
      </c>
      <c r="J780" s="255" t="s">
        <v>1179</v>
      </c>
      <c r="T780" s="246"/>
      <c r="U780" s="246"/>
      <c r="V780" s="246"/>
      <c r="W780" s="246"/>
    </row>
    <row r="781" spans="1:23" ht="17.649999999999999" customHeight="1" x14ac:dyDescent="0.25">
      <c r="A781" s="254">
        <v>68</v>
      </c>
      <c r="B781" s="255" t="s">
        <v>1277</v>
      </c>
      <c r="C781" s="255" t="s">
        <v>218</v>
      </c>
      <c r="D781" s="255" t="s">
        <v>182</v>
      </c>
      <c r="E781" s="256" t="s">
        <v>1244</v>
      </c>
      <c r="F781" s="256" t="s">
        <v>254</v>
      </c>
      <c r="G781" s="257" t="s">
        <v>1193</v>
      </c>
      <c r="H781" s="258">
        <v>1983540.65</v>
      </c>
      <c r="I781" s="255" t="s">
        <v>795</v>
      </c>
      <c r="J781" s="255" t="s">
        <v>1179</v>
      </c>
      <c r="T781" s="246"/>
      <c r="U781" s="246"/>
      <c r="V781" s="246"/>
      <c r="W781" s="246"/>
    </row>
    <row r="782" spans="1:23" ht="17.649999999999999" customHeight="1" x14ac:dyDescent="0.25">
      <c r="A782" s="254">
        <v>69</v>
      </c>
      <c r="B782" s="255" t="s">
        <v>1278</v>
      </c>
      <c r="C782" s="255" t="s">
        <v>218</v>
      </c>
      <c r="D782" s="255" t="s">
        <v>182</v>
      </c>
      <c r="E782" s="256" t="s">
        <v>1244</v>
      </c>
      <c r="F782" s="256" t="s">
        <v>254</v>
      </c>
      <c r="G782" s="257" t="s">
        <v>1193</v>
      </c>
      <c r="H782" s="258">
        <v>1998071</v>
      </c>
      <c r="I782" s="255" t="s">
        <v>795</v>
      </c>
      <c r="J782" s="255" t="s">
        <v>1179</v>
      </c>
      <c r="T782" s="246"/>
      <c r="U782" s="246"/>
      <c r="V782" s="246"/>
      <c r="W782" s="246"/>
    </row>
    <row r="783" spans="1:23" ht="17.649999999999999" customHeight="1" x14ac:dyDescent="0.25">
      <c r="A783" s="254">
        <v>70</v>
      </c>
      <c r="B783" s="255" t="s">
        <v>1279</v>
      </c>
      <c r="C783" s="255" t="s">
        <v>218</v>
      </c>
      <c r="D783" s="255" t="s">
        <v>182</v>
      </c>
      <c r="E783" s="256" t="s">
        <v>1244</v>
      </c>
      <c r="F783" s="256" t="s">
        <v>254</v>
      </c>
      <c r="G783" s="257" t="s">
        <v>1193</v>
      </c>
      <c r="H783" s="258">
        <v>1976698.42</v>
      </c>
      <c r="I783" s="255" t="s">
        <v>795</v>
      </c>
      <c r="J783" s="255" t="s">
        <v>1179</v>
      </c>
      <c r="T783" s="246"/>
      <c r="U783" s="246"/>
      <c r="V783" s="246"/>
      <c r="W783" s="246"/>
    </row>
    <row r="784" spans="1:23" ht="17.649999999999999" customHeight="1" x14ac:dyDescent="0.25">
      <c r="A784" s="254">
        <v>71</v>
      </c>
      <c r="B784" s="255" t="s">
        <v>1280</v>
      </c>
      <c r="C784" s="255" t="s">
        <v>218</v>
      </c>
      <c r="D784" s="255" t="s">
        <v>182</v>
      </c>
      <c r="E784" s="256" t="s">
        <v>1244</v>
      </c>
      <c r="F784" s="256" t="s">
        <v>254</v>
      </c>
      <c r="G784" s="257" t="s">
        <v>1193</v>
      </c>
      <c r="H784" s="258">
        <v>2000000</v>
      </c>
      <c r="I784" s="255" t="s">
        <v>795</v>
      </c>
      <c r="J784" s="255" t="s">
        <v>1179</v>
      </c>
      <c r="T784" s="246"/>
      <c r="U784" s="246"/>
      <c r="V784" s="246"/>
      <c r="W784" s="246"/>
    </row>
    <row r="785" spans="1:23" ht="17.649999999999999" customHeight="1" x14ac:dyDescent="0.25">
      <c r="A785" s="254">
        <v>72</v>
      </c>
      <c r="B785" s="255" t="s">
        <v>1181</v>
      </c>
      <c r="C785" s="255" t="s">
        <v>218</v>
      </c>
      <c r="D785" s="255" t="s">
        <v>182</v>
      </c>
      <c r="E785" s="256" t="s">
        <v>183</v>
      </c>
      <c r="F785" s="256" t="s">
        <v>1182</v>
      </c>
      <c r="G785" s="257" t="s">
        <v>1193</v>
      </c>
      <c r="H785" s="258">
        <v>1996486</v>
      </c>
      <c r="I785" s="255" t="s">
        <v>227</v>
      </c>
      <c r="J785" s="255" t="s">
        <v>1179</v>
      </c>
      <c r="T785" s="246"/>
      <c r="U785" s="246"/>
      <c r="V785" s="246"/>
      <c r="W785" s="246"/>
    </row>
    <row r="786" spans="1:23" ht="17.649999999999999" customHeight="1" x14ac:dyDescent="0.25">
      <c r="A786" s="260">
        <f>COUNT(A3:A785)</f>
        <v>783</v>
      </c>
      <c r="B786" s="261"/>
      <c r="C786" s="261"/>
      <c r="D786" s="261"/>
      <c r="E786" s="261"/>
      <c r="F786" s="262"/>
      <c r="G786" s="31"/>
      <c r="H786" s="263">
        <f>SUM(H3:H785)</f>
        <v>1664791213.5200005</v>
      </c>
      <c r="I786" s="134"/>
      <c r="J786" s="134"/>
    </row>
    <row r="787" spans="1:23" ht="17.649999999999999" customHeight="1" x14ac:dyDescent="0.25">
      <c r="A787" s="260"/>
      <c r="B787" s="261"/>
      <c r="C787" s="261"/>
      <c r="D787" s="261"/>
      <c r="E787" s="261"/>
      <c r="F787" s="262"/>
      <c r="G787" s="31"/>
      <c r="H787" s="263"/>
      <c r="I787" s="134"/>
      <c r="J787" s="134"/>
    </row>
    <row r="788" spans="1:23" ht="17.649999999999999" customHeight="1" x14ac:dyDescent="0.25">
      <c r="A788" s="264"/>
      <c r="B788" s="265" t="s">
        <v>1281</v>
      </c>
      <c r="G788" s="265" t="s">
        <v>1281</v>
      </c>
    </row>
    <row r="789" spans="1:23" ht="17.649999999999999" customHeight="1" x14ac:dyDescent="0.25">
      <c r="B789" s="266" t="s">
        <v>176</v>
      </c>
      <c r="C789" s="266" t="s">
        <v>1282</v>
      </c>
      <c r="G789" s="266" t="s">
        <v>176</v>
      </c>
      <c r="H789" s="267" t="s">
        <v>1282</v>
      </c>
    </row>
    <row r="790" spans="1:23" ht="17.649999999999999" customHeight="1" x14ac:dyDescent="0.25">
      <c r="A790" s="264"/>
      <c r="B790" s="265"/>
    </row>
    <row r="791" spans="1:23" ht="17.649999999999999" customHeight="1" x14ac:dyDescent="0.25">
      <c r="B791" s="266" t="s">
        <v>1283</v>
      </c>
      <c r="C791" s="266" t="s">
        <v>1284</v>
      </c>
      <c r="D791" s="268" t="s">
        <v>1285</v>
      </c>
      <c r="G791" s="266" t="s">
        <v>1283</v>
      </c>
      <c r="H791" s="267" t="s">
        <v>1286</v>
      </c>
      <c r="I791" s="269" t="s">
        <v>1287</v>
      </c>
    </row>
    <row r="792" spans="1:23" ht="17.649999999999999" customHeight="1" x14ac:dyDescent="0.25">
      <c r="B792" s="270" t="s">
        <v>181</v>
      </c>
      <c r="C792" s="266">
        <v>170</v>
      </c>
      <c r="D792" s="271">
        <v>371948898</v>
      </c>
      <c r="G792" s="270" t="s">
        <v>181</v>
      </c>
      <c r="H792" s="267">
        <v>186</v>
      </c>
      <c r="I792" s="272">
        <v>371948897.99999994</v>
      </c>
    </row>
    <row r="793" spans="1:23" ht="17.649999999999999" customHeight="1" x14ac:dyDescent="0.25">
      <c r="A793" s="273"/>
      <c r="B793" s="274" t="s">
        <v>219</v>
      </c>
      <c r="C793" s="266">
        <v>18</v>
      </c>
      <c r="D793" s="271">
        <v>38308143.289999999</v>
      </c>
      <c r="G793" s="274" t="s">
        <v>232</v>
      </c>
      <c r="H793" s="267">
        <v>5</v>
      </c>
      <c r="I793" s="272">
        <v>9852589</v>
      </c>
    </row>
    <row r="794" spans="1:23" ht="17.649999999999999" customHeight="1" x14ac:dyDescent="0.25">
      <c r="A794" s="275"/>
      <c r="B794" s="276" t="s">
        <v>652</v>
      </c>
      <c r="C794" s="266">
        <v>4</v>
      </c>
      <c r="D794" s="271">
        <v>7140867.1299999999</v>
      </c>
      <c r="G794" s="274" t="s">
        <v>194</v>
      </c>
      <c r="H794" s="267">
        <v>9</v>
      </c>
      <c r="I794" s="272">
        <v>17258111</v>
      </c>
    </row>
    <row r="795" spans="1:23" ht="17.649999999999999" customHeight="1" x14ac:dyDescent="0.25">
      <c r="A795" s="275"/>
      <c r="B795" s="276" t="s">
        <v>483</v>
      </c>
      <c r="C795" s="266">
        <v>2</v>
      </c>
      <c r="D795" s="271">
        <v>3828412</v>
      </c>
      <c r="G795" s="274" t="s">
        <v>189</v>
      </c>
      <c r="H795" s="267">
        <v>11</v>
      </c>
      <c r="I795" s="272">
        <v>21821620.029999997</v>
      </c>
    </row>
    <row r="796" spans="1:23" ht="17.649999999999999" customHeight="1" x14ac:dyDescent="0.25">
      <c r="A796" s="275"/>
      <c r="B796" s="276" t="s">
        <v>228</v>
      </c>
      <c r="C796" s="266">
        <v>5</v>
      </c>
      <c r="D796" s="271">
        <v>9950000</v>
      </c>
      <c r="G796" s="274" t="s">
        <v>219</v>
      </c>
      <c r="H796" s="267">
        <v>20</v>
      </c>
      <c r="I796" s="272">
        <v>38308143.289999999</v>
      </c>
    </row>
    <row r="797" spans="1:23" ht="17.649999999999999" customHeight="1" x14ac:dyDescent="0.25">
      <c r="A797" s="275"/>
      <c r="B797" s="276" t="s">
        <v>481</v>
      </c>
      <c r="C797" s="266">
        <v>3</v>
      </c>
      <c r="D797" s="271">
        <v>5960000</v>
      </c>
      <c r="G797" s="274" t="s">
        <v>302</v>
      </c>
      <c r="H797" s="267">
        <v>13</v>
      </c>
      <c r="I797" s="272">
        <v>27468099</v>
      </c>
    </row>
    <row r="798" spans="1:23" ht="17.649999999999999" customHeight="1" x14ac:dyDescent="0.25">
      <c r="A798" s="275"/>
      <c r="B798" s="276" t="s">
        <v>205</v>
      </c>
      <c r="C798" s="266">
        <v>1</v>
      </c>
      <c r="D798" s="271">
        <v>1990992</v>
      </c>
      <c r="G798" s="274" t="s">
        <v>249</v>
      </c>
      <c r="H798" s="267">
        <v>80</v>
      </c>
      <c r="I798" s="272">
        <v>153468167.65000001</v>
      </c>
    </row>
    <row r="799" spans="1:23" ht="17.649999999999999" customHeight="1" x14ac:dyDescent="0.25">
      <c r="A799" s="275"/>
      <c r="B799" s="276" t="s">
        <v>666</v>
      </c>
      <c r="C799" s="266">
        <v>1</v>
      </c>
      <c r="D799" s="271">
        <v>1754465</v>
      </c>
      <c r="G799" s="274" t="s">
        <v>182</v>
      </c>
      <c r="H799" s="267">
        <v>42</v>
      </c>
      <c r="I799" s="272">
        <v>92234128.550000027</v>
      </c>
    </row>
    <row r="800" spans="1:23" ht="17.649999999999999" customHeight="1" x14ac:dyDescent="0.25">
      <c r="A800" s="275"/>
      <c r="B800" s="276" t="s">
        <v>662</v>
      </c>
      <c r="C800" s="266">
        <v>1</v>
      </c>
      <c r="D800" s="271">
        <v>1990992</v>
      </c>
      <c r="G800" s="274" t="s">
        <v>268</v>
      </c>
      <c r="H800" s="267">
        <v>6</v>
      </c>
      <c r="I800" s="272">
        <v>11538039.48</v>
      </c>
    </row>
    <row r="801" spans="1:10" ht="17.649999999999999" customHeight="1" x14ac:dyDescent="0.25">
      <c r="A801" s="275"/>
      <c r="B801" s="276" t="s">
        <v>650</v>
      </c>
      <c r="C801" s="266">
        <v>1</v>
      </c>
      <c r="D801" s="271">
        <v>1692415.16</v>
      </c>
      <c r="G801" s="270" t="s">
        <v>267</v>
      </c>
      <c r="H801" s="267">
        <v>44</v>
      </c>
      <c r="I801" s="272">
        <v>128438117.86999999</v>
      </c>
    </row>
    <row r="802" spans="1:10" ht="17.649999999999999" customHeight="1" x14ac:dyDescent="0.25">
      <c r="A802" s="275"/>
      <c r="B802" s="276" t="s">
        <v>1288</v>
      </c>
      <c r="C802" s="266"/>
      <c r="D802" s="271">
        <v>4000000</v>
      </c>
      <c r="G802" s="274" t="s">
        <v>182</v>
      </c>
      <c r="H802" s="267">
        <v>1</v>
      </c>
      <c r="I802" s="272">
        <v>3220403.52</v>
      </c>
    </row>
    <row r="803" spans="1:10" ht="17.649999999999999" customHeight="1" x14ac:dyDescent="0.25">
      <c r="A803" s="273"/>
      <c r="B803" s="274" t="s">
        <v>232</v>
      </c>
      <c r="C803" s="266">
        <v>4</v>
      </c>
      <c r="D803" s="271">
        <v>9852589</v>
      </c>
      <c r="G803" s="274" t="s">
        <v>268</v>
      </c>
      <c r="H803" s="267">
        <v>35</v>
      </c>
      <c r="I803" s="272">
        <v>98817714.349999994</v>
      </c>
    </row>
    <row r="804" spans="1:10" ht="17.649999999999999" customHeight="1" x14ac:dyDescent="0.25">
      <c r="A804" s="275"/>
      <c r="B804" s="276" t="s">
        <v>234</v>
      </c>
      <c r="C804" s="266">
        <v>1</v>
      </c>
      <c r="D804" s="271">
        <v>1999589</v>
      </c>
      <c r="G804" s="277" t="s">
        <v>1288</v>
      </c>
      <c r="H804" s="278">
        <v>8</v>
      </c>
      <c r="I804" s="279">
        <v>26400000</v>
      </c>
      <c r="J804" s="134"/>
    </row>
    <row r="805" spans="1:10" ht="17.649999999999999" customHeight="1" x14ac:dyDescent="0.25">
      <c r="A805" s="275"/>
      <c r="B805" s="276" t="s">
        <v>198</v>
      </c>
      <c r="C805" s="266">
        <v>1</v>
      </c>
      <c r="D805" s="271">
        <v>1546000</v>
      </c>
      <c r="G805" s="270" t="s">
        <v>218</v>
      </c>
      <c r="H805" s="267">
        <v>553</v>
      </c>
      <c r="I805" s="272">
        <v>1164404197.6500003</v>
      </c>
    </row>
    <row r="806" spans="1:10" ht="17.649999999999999" customHeight="1" x14ac:dyDescent="0.25">
      <c r="A806" s="275"/>
      <c r="B806" s="276" t="s">
        <v>570</v>
      </c>
      <c r="C806" s="266">
        <v>1</v>
      </c>
      <c r="D806" s="271">
        <v>547000</v>
      </c>
      <c r="G806" s="274" t="s">
        <v>232</v>
      </c>
      <c r="H806" s="267">
        <v>114</v>
      </c>
      <c r="I806" s="272">
        <v>246454645.88</v>
      </c>
    </row>
    <row r="807" spans="1:10" ht="17.649999999999999" customHeight="1" x14ac:dyDescent="0.25">
      <c r="A807" s="275"/>
      <c r="B807" s="276" t="s">
        <v>678</v>
      </c>
      <c r="C807" s="266">
        <v>1</v>
      </c>
      <c r="D807" s="271">
        <v>3349000</v>
      </c>
      <c r="G807" s="274" t="s">
        <v>194</v>
      </c>
      <c r="H807" s="267">
        <v>8</v>
      </c>
      <c r="I807" s="272">
        <v>20448890.18</v>
      </c>
    </row>
    <row r="808" spans="1:10" ht="17.649999999999999" customHeight="1" x14ac:dyDescent="0.25">
      <c r="A808" s="273"/>
      <c r="B808" s="276" t="s">
        <v>1288</v>
      </c>
      <c r="C808" s="266"/>
      <c r="D808" s="271">
        <v>2411000</v>
      </c>
      <c r="G808" s="274" t="s">
        <v>189</v>
      </c>
      <c r="H808" s="267">
        <v>67</v>
      </c>
      <c r="I808" s="272">
        <v>144973753.51999998</v>
      </c>
    </row>
    <row r="809" spans="1:10" ht="17.649999999999999" customHeight="1" x14ac:dyDescent="0.25">
      <c r="A809" s="275"/>
      <c r="B809" s="274" t="s">
        <v>189</v>
      </c>
      <c r="C809" s="266">
        <v>11</v>
      </c>
      <c r="D809" s="271">
        <v>21821620.030000001</v>
      </c>
      <c r="G809" s="274" t="s">
        <v>219</v>
      </c>
      <c r="H809" s="267">
        <v>75</v>
      </c>
      <c r="I809" s="272">
        <v>172566602.59999996</v>
      </c>
    </row>
    <row r="810" spans="1:10" ht="17.649999999999999" customHeight="1" x14ac:dyDescent="0.25">
      <c r="A810" s="275"/>
      <c r="B810" s="276" t="s">
        <v>192</v>
      </c>
      <c r="C810" s="266">
        <v>1</v>
      </c>
      <c r="D810" s="271">
        <v>3371076</v>
      </c>
      <c r="G810" s="274" t="s">
        <v>302</v>
      </c>
      <c r="H810" s="267">
        <v>152</v>
      </c>
      <c r="I810" s="272">
        <v>305379264.44999987</v>
      </c>
    </row>
    <row r="811" spans="1:10" ht="17.649999999999999" customHeight="1" x14ac:dyDescent="0.25">
      <c r="A811" s="275"/>
      <c r="B811" s="276" t="s">
        <v>435</v>
      </c>
      <c r="C811" s="266">
        <v>1</v>
      </c>
      <c r="D811" s="271">
        <v>1864500</v>
      </c>
      <c r="G811" s="274" t="s">
        <v>249</v>
      </c>
      <c r="H811" s="267">
        <v>13</v>
      </c>
      <c r="I811" s="272">
        <v>24252859.580000002</v>
      </c>
    </row>
    <row r="812" spans="1:10" ht="17.649999999999999" customHeight="1" x14ac:dyDescent="0.25">
      <c r="A812" s="275"/>
      <c r="B812" s="276" t="s">
        <v>433</v>
      </c>
      <c r="C812" s="266">
        <v>1</v>
      </c>
      <c r="D812" s="271">
        <v>1647355.64</v>
      </c>
      <c r="G812" s="274" t="s">
        <v>182</v>
      </c>
      <c r="H812" s="267">
        <v>79</v>
      </c>
      <c r="I812" s="272">
        <v>159294991.44</v>
      </c>
    </row>
    <row r="813" spans="1:10" ht="17.649999999999999" customHeight="1" x14ac:dyDescent="0.25">
      <c r="A813" s="275"/>
      <c r="B813" s="276" t="s">
        <v>196</v>
      </c>
      <c r="C813" s="266">
        <v>1</v>
      </c>
      <c r="D813" s="271">
        <v>1945664.5</v>
      </c>
      <c r="G813" s="274" t="s">
        <v>268</v>
      </c>
      <c r="H813" s="267">
        <v>45</v>
      </c>
      <c r="I813" s="272">
        <v>91033190</v>
      </c>
    </row>
    <row r="814" spans="1:10" ht="17.649999999999999" customHeight="1" x14ac:dyDescent="0.25">
      <c r="A814" s="275"/>
      <c r="B814" s="276" t="s">
        <v>228</v>
      </c>
      <c r="C814" s="266">
        <v>1</v>
      </c>
      <c r="D814" s="271">
        <v>1897024</v>
      </c>
      <c r="G814" s="270" t="s">
        <v>1289</v>
      </c>
      <c r="H814" s="267">
        <v>783</v>
      </c>
      <c r="I814" s="272">
        <v>1664791213.52</v>
      </c>
    </row>
    <row r="815" spans="1:10" ht="17.649999999999999" customHeight="1" x14ac:dyDescent="0.25">
      <c r="A815" s="275"/>
      <c r="B815" s="276" t="s">
        <v>319</v>
      </c>
      <c r="C815" s="266">
        <v>1</v>
      </c>
      <c r="D815" s="271">
        <v>2000000</v>
      </c>
      <c r="G815"/>
      <c r="H815"/>
      <c r="I815"/>
    </row>
    <row r="816" spans="1:10" ht="17.649999999999999" customHeight="1" x14ac:dyDescent="0.25">
      <c r="A816" s="275"/>
      <c r="B816" s="276" t="s">
        <v>205</v>
      </c>
      <c r="C816" s="266">
        <v>1</v>
      </c>
      <c r="D816" s="271">
        <v>1481105.09</v>
      </c>
      <c r="G816"/>
      <c r="H816"/>
      <c r="I816"/>
    </row>
    <row r="817" spans="1:9" ht="17.649999999999999" customHeight="1" x14ac:dyDescent="0.25">
      <c r="A817" s="275"/>
      <c r="B817" s="276" t="s">
        <v>467</v>
      </c>
      <c r="C817" s="266">
        <v>1</v>
      </c>
      <c r="D817" s="271">
        <v>1831491</v>
      </c>
      <c r="G817"/>
      <c r="H817"/>
      <c r="I817"/>
    </row>
    <row r="818" spans="1:9" ht="17.649999999999999" customHeight="1" x14ac:dyDescent="0.25">
      <c r="A818" s="275"/>
      <c r="B818" s="276" t="s">
        <v>212</v>
      </c>
      <c r="C818" s="266">
        <v>1</v>
      </c>
      <c r="D818" s="271">
        <v>1958882</v>
      </c>
      <c r="G818"/>
      <c r="H818"/>
      <c r="I818"/>
    </row>
    <row r="819" spans="1:9" ht="17.649999999999999" customHeight="1" x14ac:dyDescent="0.25">
      <c r="A819" s="275"/>
      <c r="B819" s="276" t="s">
        <v>428</v>
      </c>
      <c r="C819" s="266">
        <v>1</v>
      </c>
      <c r="D819" s="271">
        <v>2145625.52</v>
      </c>
    </row>
    <row r="820" spans="1:9" ht="17.649999999999999" customHeight="1" x14ac:dyDescent="0.25">
      <c r="A820" s="273"/>
      <c r="B820" s="276" t="s">
        <v>431</v>
      </c>
      <c r="C820" s="266">
        <v>1</v>
      </c>
      <c r="D820" s="271">
        <v>1678896.28</v>
      </c>
    </row>
    <row r="821" spans="1:9" ht="17.649999999999999" customHeight="1" x14ac:dyDescent="0.25">
      <c r="A821" s="275"/>
      <c r="B821" s="274" t="s">
        <v>302</v>
      </c>
      <c r="C821" s="266">
        <v>1</v>
      </c>
      <c r="D821" s="271">
        <v>27468099</v>
      </c>
    </row>
    <row r="822" spans="1:9" ht="17.649999999999999" customHeight="1" x14ac:dyDescent="0.25">
      <c r="A822" s="273"/>
      <c r="B822" s="276" t="s">
        <v>671</v>
      </c>
      <c r="C822" s="266">
        <v>1</v>
      </c>
      <c r="D822" s="271">
        <v>3468099</v>
      </c>
    </row>
    <row r="823" spans="1:9" ht="17.649999999999999" customHeight="1" x14ac:dyDescent="0.25">
      <c r="A823" s="275"/>
      <c r="B823" s="276" t="s">
        <v>1288</v>
      </c>
      <c r="C823" s="266"/>
      <c r="D823" s="271">
        <v>24000000</v>
      </c>
    </row>
    <row r="824" spans="1:9" ht="17.649999999999999" customHeight="1" x14ac:dyDescent="0.25">
      <c r="A824" s="275"/>
      <c r="B824" s="274" t="s">
        <v>268</v>
      </c>
      <c r="C824" s="266">
        <v>6</v>
      </c>
      <c r="D824" s="271">
        <v>11538039.48</v>
      </c>
    </row>
    <row r="825" spans="1:9" ht="17.649999999999999" customHeight="1" x14ac:dyDescent="0.25">
      <c r="A825" s="275"/>
      <c r="B825" s="276" t="s">
        <v>234</v>
      </c>
      <c r="C825" s="266">
        <v>1</v>
      </c>
      <c r="D825" s="271">
        <v>1825700</v>
      </c>
    </row>
    <row r="826" spans="1:9" ht="17.649999999999999" customHeight="1" x14ac:dyDescent="0.25">
      <c r="A826" s="275"/>
      <c r="B826" s="276" t="s">
        <v>198</v>
      </c>
      <c r="C826" s="266">
        <v>1</v>
      </c>
      <c r="D826" s="271">
        <v>1834759.68</v>
      </c>
    </row>
    <row r="827" spans="1:9" ht="17.649999999999999" customHeight="1" x14ac:dyDescent="0.25">
      <c r="A827" s="275"/>
      <c r="B827" s="276" t="s">
        <v>655</v>
      </c>
      <c r="C827" s="266">
        <v>1</v>
      </c>
      <c r="D827" s="271">
        <v>1993001</v>
      </c>
    </row>
    <row r="828" spans="1:9" ht="17.649999999999999" customHeight="1" x14ac:dyDescent="0.25">
      <c r="A828" s="273"/>
      <c r="B828" s="276" t="s">
        <v>228</v>
      </c>
      <c r="C828" s="266">
        <v>2</v>
      </c>
      <c r="D828" s="271">
        <v>3960000</v>
      </c>
    </row>
    <row r="829" spans="1:9" ht="17.649999999999999" customHeight="1" x14ac:dyDescent="0.25">
      <c r="A829" s="275"/>
      <c r="B829" s="276" t="s">
        <v>648</v>
      </c>
      <c r="C829" s="266">
        <v>1</v>
      </c>
      <c r="D829" s="271">
        <v>1924578.8</v>
      </c>
    </row>
    <row r="830" spans="1:9" ht="17.649999999999999" customHeight="1" x14ac:dyDescent="0.25">
      <c r="A830" s="275"/>
      <c r="B830" s="274" t="s">
        <v>182</v>
      </c>
      <c r="C830" s="266">
        <v>41</v>
      </c>
      <c r="D830" s="271">
        <v>92234128.549999997</v>
      </c>
    </row>
    <row r="831" spans="1:9" ht="17.649999999999999" customHeight="1" x14ac:dyDescent="0.25">
      <c r="A831" s="275"/>
      <c r="B831" s="276" t="s">
        <v>261</v>
      </c>
      <c r="C831" s="266">
        <v>1</v>
      </c>
      <c r="D831" s="271">
        <v>3360052.98</v>
      </c>
    </row>
    <row r="832" spans="1:9" ht="17.649999999999999" customHeight="1" x14ac:dyDescent="0.25">
      <c r="A832" s="275"/>
      <c r="B832" s="276" t="s">
        <v>263</v>
      </c>
      <c r="C832" s="266">
        <v>2</v>
      </c>
      <c r="D832" s="271">
        <v>5079384</v>
      </c>
    </row>
    <row r="833" spans="1:4" ht="17.649999999999999" customHeight="1" x14ac:dyDescent="0.25">
      <c r="A833" s="275"/>
      <c r="B833" s="276" t="s">
        <v>203</v>
      </c>
      <c r="C833" s="266">
        <v>3</v>
      </c>
      <c r="D833" s="271">
        <v>5762153</v>
      </c>
    </row>
    <row r="834" spans="1:4" ht="17.649999999999999" customHeight="1" x14ac:dyDescent="0.25">
      <c r="A834" s="275"/>
      <c r="B834" s="276" t="s">
        <v>196</v>
      </c>
      <c r="C834" s="266">
        <v>9</v>
      </c>
      <c r="D834" s="271">
        <v>17414763.800000001</v>
      </c>
    </row>
    <row r="835" spans="1:4" ht="17.649999999999999" customHeight="1" x14ac:dyDescent="0.25">
      <c r="A835" s="275"/>
      <c r="B835" s="276" t="s">
        <v>228</v>
      </c>
      <c r="C835" s="266">
        <v>9</v>
      </c>
      <c r="D835" s="271">
        <v>17112506.699999999</v>
      </c>
    </row>
    <row r="836" spans="1:4" ht="17.649999999999999" customHeight="1" x14ac:dyDescent="0.25">
      <c r="A836" s="275"/>
      <c r="B836" s="276" t="s">
        <v>440</v>
      </c>
      <c r="C836" s="266">
        <v>1</v>
      </c>
      <c r="D836" s="271">
        <v>1923575.62</v>
      </c>
    </row>
    <row r="837" spans="1:4" ht="17.649999999999999" customHeight="1" x14ac:dyDescent="0.25">
      <c r="A837" s="275"/>
      <c r="B837" s="276" t="s">
        <v>205</v>
      </c>
      <c r="C837" s="266">
        <v>10</v>
      </c>
      <c r="D837" s="271">
        <v>24055992</v>
      </c>
    </row>
    <row r="838" spans="1:4" ht="17.649999999999999" customHeight="1" x14ac:dyDescent="0.25">
      <c r="A838" s="275"/>
      <c r="B838" s="276" t="s">
        <v>467</v>
      </c>
      <c r="C838" s="266">
        <v>1</v>
      </c>
      <c r="D838" s="271">
        <v>3378028</v>
      </c>
    </row>
    <row r="839" spans="1:4" ht="17.649999999999999" customHeight="1" x14ac:dyDescent="0.25">
      <c r="A839" s="275"/>
      <c r="B839" s="276" t="s">
        <v>243</v>
      </c>
      <c r="C839" s="266">
        <v>3</v>
      </c>
      <c r="D839" s="271">
        <v>5954597</v>
      </c>
    </row>
    <row r="840" spans="1:4" ht="17.649999999999999" customHeight="1" x14ac:dyDescent="0.25">
      <c r="A840" s="275"/>
      <c r="B840" s="276" t="s">
        <v>187</v>
      </c>
      <c r="C840" s="266">
        <v>1</v>
      </c>
      <c r="D840" s="271">
        <v>1998611.45</v>
      </c>
    </row>
    <row r="841" spans="1:4" ht="17.649999999999999" customHeight="1" x14ac:dyDescent="0.25">
      <c r="A841" s="273"/>
      <c r="B841" s="276" t="s">
        <v>208</v>
      </c>
      <c r="C841" s="266">
        <v>1</v>
      </c>
      <c r="D841" s="271">
        <v>3311061</v>
      </c>
    </row>
    <row r="842" spans="1:4" ht="17.649999999999999" customHeight="1" x14ac:dyDescent="0.25">
      <c r="A842" s="275"/>
      <c r="B842" s="276" t="s">
        <v>1288</v>
      </c>
      <c r="C842" s="266"/>
      <c r="D842" s="271">
        <v>2883403</v>
      </c>
    </row>
    <row r="843" spans="1:4" ht="17.649999999999999" customHeight="1" x14ac:dyDescent="0.25">
      <c r="A843" s="275"/>
      <c r="B843" s="274" t="s">
        <v>249</v>
      </c>
      <c r="C843" s="266">
        <v>80</v>
      </c>
      <c r="D843" s="271">
        <v>153468167.64999995</v>
      </c>
    </row>
    <row r="844" spans="1:4" ht="17.649999999999999" customHeight="1" x14ac:dyDescent="0.25">
      <c r="A844" s="275"/>
      <c r="B844" s="276" t="s">
        <v>591</v>
      </c>
      <c r="C844" s="266">
        <v>1</v>
      </c>
      <c r="D844" s="271">
        <v>1865186.87</v>
      </c>
    </row>
    <row r="845" spans="1:4" ht="17.649999999999999" customHeight="1" x14ac:dyDescent="0.25">
      <c r="A845" s="275"/>
      <c r="B845" s="276" t="s">
        <v>445</v>
      </c>
      <c r="C845" s="266">
        <v>1</v>
      </c>
      <c r="D845" s="271">
        <v>1939802.9</v>
      </c>
    </row>
    <row r="846" spans="1:4" ht="17.649999999999999" customHeight="1" x14ac:dyDescent="0.25">
      <c r="A846" s="275"/>
      <c r="B846" s="276" t="s">
        <v>589</v>
      </c>
      <c r="C846" s="266">
        <v>2</v>
      </c>
      <c r="D846" s="271">
        <v>3493666</v>
      </c>
    </row>
    <row r="847" spans="1:4" ht="17.649999999999999" customHeight="1" x14ac:dyDescent="0.25">
      <c r="A847" s="275"/>
      <c r="B847" s="276" t="s">
        <v>498</v>
      </c>
      <c r="C847" s="266">
        <v>1</v>
      </c>
      <c r="D847" s="271">
        <v>2527483.7000000002</v>
      </c>
    </row>
    <row r="848" spans="1:4" ht="17.649999999999999" customHeight="1" x14ac:dyDescent="0.25">
      <c r="A848" s="275"/>
      <c r="B848" s="276" t="s">
        <v>384</v>
      </c>
      <c r="C848" s="266">
        <v>1</v>
      </c>
      <c r="D848" s="271">
        <v>2000000</v>
      </c>
    </row>
    <row r="849" spans="1:4" ht="17.649999999999999" customHeight="1" x14ac:dyDescent="0.25">
      <c r="A849" s="275"/>
      <c r="B849" s="276" t="s">
        <v>472</v>
      </c>
      <c r="C849" s="266">
        <v>1</v>
      </c>
      <c r="D849" s="271">
        <v>3499977.5</v>
      </c>
    </row>
    <row r="850" spans="1:4" ht="17.649999999999999" customHeight="1" x14ac:dyDescent="0.25">
      <c r="A850" s="275"/>
      <c r="B850" s="276" t="s">
        <v>198</v>
      </c>
      <c r="C850" s="266">
        <v>1</v>
      </c>
      <c r="D850" s="271">
        <v>1987281.15</v>
      </c>
    </row>
    <row r="851" spans="1:4" ht="17.649999999999999" customHeight="1" x14ac:dyDescent="0.25">
      <c r="A851" s="275"/>
      <c r="B851" s="276" t="s">
        <v>597</v>
      </c>
      <c r="C851" s="266">
        <v>1</v>
      </c>
      <c r="D851" s="271">
        <v>1586832.14</v>
      </c>
    </row>
    <row r="852" spans="1:4" ht="17.649999999999999" customHeight="1" x14ac:dyDescent="0.25">
      <c r="A852" s="275"/>
      <c r="B852" s="276" t="s">
        <v>595</v>
      </c>
      <c r="C852" s="266">
        <v>1</v>
      </c>
      <c r="D852" s="271">
        <v>2000000</v>
      </c>
    </row>
    <row r="853" spans="1:4" ht="17.649999999999999" customHeight="1" x14ac:dyDescent="0.25">
      <c r="A853" s="275"/>
      <c r="B853" s="276" t="s">
        <v>196</v>
      </c>
      <c r="C853" s="266">
        <v>2</v>
      </c>
      <c r="D853" s="271">
        <v>3826064</v>
      </c>
    </row>
    <row r="854" spans="1:4" ht="17.649999999999999" customHeight="1" x14ac:dyDescent="0.25">
      <c r="A854" s="275"/>
      <c r="B854" s="276" t="s">
        <v>228</v>
      </c>
      <c r="C854" s="266">
        <v>10</v>
      </c>
      <c r="D854" s="271">
        <v>19382078.399999999</v>
      </c>
    </row>
    <row r="855" spans="1:4" ht="17.649999999999999" customHeight="1" x14ac:dyDescent="0.25">
      <c r="A855" s="275"/>
      <c r="B855" s="276" t="s">
        <v>458</v>
      </c>
      <c r="C855" s="266">
        <v>1</v>
      </c>
      <c r="D855" s="271">
        <v>1998493</v>
      </c>
    </row>
    <row r="856" spans="1:4" ht="17.649999999999999" customHeight="1" x14ac:dyDescent="0.25">
      <c r="A856" s="275"/>
      <c r="B856" s="276" t="s">
        <v>319</v>
      </c>
      <c r="C856" s="266">
        <v>6</v>
      </c>
      <c r="D856" s="271">
        <v>11861457.42</v>
      </c>
    </row>
    <row r="857" spans="1:4" ht="17.649999999999999" customHeight="1" x14ac:dyDescent="0.25">
      <c r="A857" s="275"/>
      <c r="B857" s="276" t="s">
        <v>221</v>
      </c>
      <c r="C857" s="266">
        <v>1</v>
      </c>
      <c r="D857" s="271">
        <v>1670399</v>
      </c>
    </row>
    <row r="858" spans="1:4" ht="17.649999999999999" customHeight="1" x14ac:dyDescent="0.25">
      <c r="A858" s="275"/>
      <c r="B858" s="276" t="s">
        <v>205</v>
      </c>
      <c r="C858" s="266">
        <v>7</v>
      </c>
      <c r="D858" s="271">
        <v>13368509.459999999</v>
      </c>
    </row>
    <row r="859" spans="1:4" ht="17.649999999999999" customHeight="1" x14ac:dyDescent="0.25">
      <c r="A859" s="275"/>
      <c r="B859" s="276" t="s">
        <v>467</v>
      </c>
      <c r="C859" s="266">
        <v>1</v>
      </c>
      <c r="D859" s="271">
        <v>1991809.9</v>
      </c>
    </row>
    <row r="860" spans="1:4" ht="17.649999999999999" customHeight="1" x14ac:dyDescent="0.25">
      <c r="A860" s="275"/>
      <c r="B860" s="276" t="s">
        <v>583</v>
      </c>
      <c r="C860" s="266">
        <v>1</v>
      </c>
      <c r="D860" s="271">
        <v>1970506.15</v>
      </c>
    </row>
    <row r="861" spans="1:4" ht="17.649999999999999" customHeight="1" x14ac:dyDescent="0.25">
      <c r="A861" s="275"/>
      <c r="B861" s="276" t="s">
        <v>580</v>
      </c>
      <c r="C861" s="266">
        <v>1</v>
      </c>
      <c r="D861" s="271">
        <v>1623185.63</v>
      </c>
    </row>
    <row r="862" spans="1:4" ht="17.649999999999999" customHeight="1" x14ac:dyDescent="0.25">
      <c r="A862" s="275"/>
      <c r="B862" s="276" t="s">
        <v>587</v>
      </c>
      <c r="C862" s="266">
        <v>2</v>
      </c>
      <c r="D862" s="271">
        <v>3127795.08</v>
      </c>
    </row>
    <row r="863" spans="1:4" ht="17.649999999999999" customHeight="1" x14ac:dyDescent="0.25">
      <c r="A863" s="275"/>
      <c r="B863" s="276" t="s">
        <v>443</v>
      </c>
      <c r="C863" s="266">
        <v>5</v>
      </c>
      <c r="D863" s="271">
        <v>9649651.4499999993</v>
      </c>
    </row>
    <row r="864" spans="1:4" ht="17.649999999999999" customHeight="1" x14ac:dyDescent="0.25">
      <c r="A864" s="275"/>
      <c r="B864" s="276" t="s">
        <v>601</v>
      </c>
      <c r="C864" s="266">
        <v>7</v>
      </c>
      <c r="D864" s="271">
        <v>12333329.57</v>
      </c>
    </row>
    <row r="865" spans="1:4" ht="17.649999999999999" customHeight="1" x14ac:dyDescent="0.25">
      <c r="A865" s="275"/>
      <c r="B865" s="276" t="s">
        <v>585</v>
      </c>
      <c r="C865" s="266">
        <v>1</v>
      </c>
      <c r="D865" s="271">
        <v>1645460</v>
      </c>
    </row>
    <row r="866" spans="1:4" ht="17.649999999999999" customHeight="1" x14ac:dyDescent="0.25">
      <c r="A866" s="275"/>
      <c r="B866" s="276" t="s">
        <v>399</v>
      </c>
      <c r="C866" s="266">
        <v>1</v>
      </c>
      <c r="D866" s="271">
        <v>1767279.11</v>
      </c>
    </row>
    <row r="867" spans="1:4" ht="17.649999999999999" customHeight="1" x14ac:dyDescent="0.25">
      <c r="A867" s="275"/>
      <c r="B867" s="276" t="s">
        <v>575</v>
      </c>
      <c r="C867" s="266">
        <v>2</v>
      </c>
      <c r="D867" s="271">
        <v>5017180.1600000001</v>
      </c>
    </row>
    <row r="868" spans="1:4" ht="17.649999999999999" customHeight="1" x14ac:dyDescent="0.25">
      <c r="A868" s="275"/>
      <c r="B868" s="276" t="s">
        <v>208</v>
      </c>
      <c r="C868" s="266">
        <v>1</v>
      </c>
      <c r="D868" s="271">
        <v>1964709</v>
      </c>
    </row>
    <row r="869" spans="1:4" ht="17.649999999999999" customHeight="1" x14ac:dyDescent="0.25">
      <c r="A869" s="275"/>
      <c r="B869" s="276" t="s">
        <v>465</v>
      </c>
      <c r="C869" s="266">
        <v>2</v>
      </c>
      <c r="D869" s="271">
        <v>3570140.37</v>
      </c>
    </row>
    <row r="870" spans="1:4" ht="17.649999999999999" customHeight="1" x14ac:dyDescent="0.25">
      <c r="A870" s="275"/>
      <c r="B870" s="276" t="s">
        <v>614</v>
      </c>
      <c r="C870" s="266">
        <v>1</v>
      </c>
      <c r="D870" s="271">
        <v>1698254</v>
      </c>
    </row>
    <row r="871" spans="1:4" ht="17.649999999999999" customHeight="1" x14ac:dyDescent="0.25">
      <c r="A871" s="275"/>
      <c r="B871" s="276" t="s">
        <v>578</v>
      </c>
      <c r="C871" s="266">
        <v>2</v>
      </c>
      <c r="D871" s="271">
        <v>2927722.5300000003</v>
      </c>
    </row>
    <row r="872" spans="1:4" ht="17.649999999999999" customHeight="1" x14ac:dyDescent="0.25">
      <c r="A872" s="273"/>
      <c r="B872" s="276" t="s">
        <v>625</v>
      </c>
      <c r="C872" s="266">
        <v>1</v>
      </c>
      <c r="D872" s="271">
        <v>1989136.86</v>
      </c>
    </row>
    <row r="873" spans="1:4" ht="17.649999999999999" customHeight="1" x14ac:dyDescent="0.25">
      <c r="A873" s="275"/>
      <c r="B873" s="276" t="s">
        <v>1288</v>
      </c>
      <c r="C873" s="266">
        <v>15</v>
      </c>
      <c r="D873" s="271">
        <v>29184776.300000004</v>
      </c>
    </row>
    <row r="874" spans="1:4" ht="17.649999999999999" customHeight="1" x14ac:dyDescent="0.25">
      <c r="A874" s="275"/>
      <c r="B874" s="274" t="s">
        <v>194</v>
      </c>
      <c r="C874" s="266">
        <v>9</v>
      </c>
      <c r="D874" s="271">
        <v>17258111</v>
      </c>
    </row>
    <row r="875" spans="1:4" ht="17.649999999999999" customHeight="1" x14ac:dyDescent="0.25">
      <c r="B875" s="276" t="s">
        <v>198</v>
      </c>
      <c r="C875" s="266">
        <v>5</v>
      </c>
      <c r="D875" s="271">
        <v>9721360</v>
      </c>
    </row>
    <row r="876" spans="1:4" ht="17.649999999999999" customHeight="1" x14ac:dyDescent="0.25">
      <c r="A876" s="273"/>
      <c r="B876" s="276" t="s">
        <v>196</v>
      </c>
      <c r="C876" s="266">
        <v>4</v>
      </c>
      <c r="D876" s="271">
        <v>7536751</v>
      </c>
    </row>
    <row r="877" spans="1:4" ht="17.649999999999999" customHeight="1" x14ac:dyDescent="0.25">
      <c r="A877" s="275"/>
      <c r="B877" s="270" t="s">
        <v>267</v>
      </c>
      <c r="C877" s="266">
        <v>36</v>
      </c>
      <c r="D877" s="271">
        <v>128438117.86999999</v>
      </c>
    </row>
    <row r="878" spans="1:4" ht="17.649999999999999" customHeight="1" x14ac:dyDescent="0.25">
      <c r="A878" s="273"/>
      <c r="B878" s="274" t="s">
        <v>268</v>
      </c>
      <c r="C878" s="266">
        <v>35</v>
      </c>
      <c r="D878" s="271">
        <v>98817714.349999994</v>
      </c>
    </row>
    <row r="879" spans="1:4" ht="17.649999999999999" customHeight="1" x14ac:dyDescent="0.25">
      <c r="A879" s="275"/>
      <c r="B879" s="276" t="s">
        <v>269</v>
      </c>
      <c r="C879" s="266">
        <v>35</v>
      </c>
      <c r="D879" s="271">
        <v>98817714.349999994</v>
      </c>
    </row>
    <row r="880" spans="1:4" ht="17.649999999999999" customHeight="1" x14ac:dyDescent="0.25">
      <c r="B880" s="274" t="s">
        <v>182</v>
      </c>
      <c r="C880" s="266">
        <v>1</v>
      </c>
      <c r="D880" s="271">
        <v>3220403.52</v>
      </c>
    </row>
    <row r="881" spans="1:4" ht="17.649999999999999" customHeight="1" x14ac:dyDescent="0.25">
      <c r="A881" s="273"/>
      <c r="B881" s="276" t="s">
        <v>298</v>
      </c>
      <c r="C881" s="266">
        <v>1</v>
      </c>
      <c r="D881" s="271">
        <v>3220403.52</v>
      </c>
    </row>
    <row r="882" spans="1:4" ht="17.649999999999999" customHeight="1" x14ac:dyDescent="0.25">
      <c r="A882" s="275"/>
      <c r="B882" s="274" t="s">
        <v>1288</v>
      </c>
      <c r="C882" s="266"/>
      <c r="D882" s="271">
        <v>26400000</v>
      </c>
    </row>
    <row r="883" spans="1:4" ht="17.649999999999999" customHeight="1" x14ac:dyDescent="0.25">
      <c r="A883" s="275"/>
      <c r="B883" s="276" t="s">
        <v>1288</v>
      </c>
      <c r="C883" s="266"/>
      <c r="D883" s="271">
        <v>26400000</v>
      </c>
    </row>
    <row r="884" spans="1:4" ht="17.649999999999999" customHeight="1" x14ac:dyDescent="0.25">
      <c r="A884" s="275"/>
      <c r="B884" s="270" t="s">
        <v>218</v>
      </c>
      <c r="C884" s="266">
        <v>548</v>
      </c>
      <c r="D884" s="271">
        <v>1164404197.6500006</v>
      </c>
    </row>
    <row r="885" spans="1:4" ht="17.649999999999999" customHeight="1" x14ac:dyDescent="0.25">
      <c r="A885" s="275"/>
      <c r="B885" s="274" t="s">
        <v>219</v>
      </c>
      <c r="C885" s="266">
        <v>75</v>
      </c>
      <c r="D885" s="271">
        <v>172566602.59999999</v>
      </c>
    </row>
    <row r="886" spans="1:4" ht="17.649999999999999" customHeight="1" x14ac:dyDescent="0.25">
      <c r="A886" s="275"/>
      <c r="B886" s="276" t="s">
        <v>766</v>
      </c>
      <c r="C886" s="266">
        <v>1</v>
      </c>
      <c r="D886" s="271">
        <v>3499145</v>
      </c>
    </row>
    <row r="887" spans="1:4" ht="17.649999999999999" customHeight="1" x14ac:dyDescent="0.25">
      <c r="A887" s="275"/>
      <c r="B887" s="276" t="s">
        <v>768</v>
      </c>
      <c r="C887" s="266">
        <v>1</v>
      </c>
      <c r="D887" s="271">
        <v>1593000</v>
      </c>
    </row>
    <row r="888" spans="1:4" ht="17.649999999999999" customHeight="1" x14ac:dyDescent="0.25">
      <c r="A888" s="275"/>
      <c r="B888" s="276" t="s">
        <v>776</v>
      </c>
      <c r="C888" s="266">
        <v>1</v>
      </c>
      <c r="D888" s="271">
        <v>1990208.44</v>
      </c>
    </row>
    <row r="889" spans="1:4" ht="17.649999999999999" customHeight="1" x14ac:dyDescent="0.25">
      <c r="A889" s="275"/>
      <c r="B889" s="276" t="s">
        <v>772</v>
      </c>
      <c r="C889" s="266">
        <v>1</v>
      </c>
      <c r="D889" s="271">
        <v>1935000</v>
      </c>
    </row>
    <row r="890" spans="1:4" ht="17.649999999999999" customHeight="1" x14ac:dyDescent="0.25">
      <c r="A890" s="275"/>
      <c r="B890" s="276" t="s">
        <v>421</v>
      </c>
      <c r="C890" s="266">
        <v>1</v>
      </c>
      <c r="D890" s="271">
        <v>3626827</v>
      </c>
    </row>
    <row r="891" spans="1:4" ht="17.649999999999999" customHeight="1" x14ac:dyDescent="0.25">
      <c r="A891" s="275"/>
      <c r="B891" s="276" t="s">
        <v>298</v>
      </c>
      <c r="C891" s="266">
        <v>1</v>
      </c>
      <c r="D891" s="271">
        <v>1999183</v>
      </c>
    </row>
    <row r="892" spans="1:4" ht="17.649999999999999" customHeight="1" x14ac:dyDescent="0.25">
      <c r="A892" s="275"/>
      <c r="B892" s="276" t="s">
        <v>186</v>
      </c>
      <c r="C892" s="266">
        <v>1</v>
      </c>
      <c r="D892" s="271">
        <v>3500000</v>
      </c>
    </row>
    <row r="893" spans="1:4" ht="17.649999999999999" customHeight="1" x14ac:dyDescent="0.25">
      <c r="A893" s="275"/>
      <c r="B893" s="276" t="s">
        <v>234</v>
      </c>
      <c r="C893" s="266">
        <v>1</v>
      </c>
      <c r="D893" s="271">
        <v>1999450.01</v>
      </c>
    </row>
    <row r="894" spans="1:4" ht="17.649999999999999" customHeight="1" x14ac:dyDescent="0.25">
      <c r="A894" s="275"/>
      <c r="B894" s="276" t="s">
        <v>239</v>
      </c>
      <c r="C894" s="266">
        <v>9</v>
      </c>
      <c r="D894" s="271">
        <v>20058802.960000001</v>
      </c>
    </row>
    <row r="895" spans="1:4" ht="17.649999999999999" customHeight="1" x14ac:dyDescent="0.25">
      <c r="A895" s="275"/>
      <c r="B895" s="276" t="s">
        <v>759</v>
      </c>
      <c r="C895" s="266">
        <v>1</v>
      </c>
      <c r="D895" s="271">
        <v>3499830</v>
      </c>
    </row>
    <row r="896" spans="1:4" ht="17.649999999999999" customHeight="1" x14ac:dyDescent="0.25">
      <c r="A896" s="275"/>
      <c r="B896" s="276" t="s">
        <v>192</v>
      </c>
      <c r="C896" s="266">
        <v>5</v>
      </c>
      <c r="D896" s="271">
        <v>12631047.449999999</v>
      </c>
    </row>
    <row r="897" spans="1:4" ht="17.649999999999999" customHeight="1" x14ac:dyDescent="0.25">
      <c r="A897" s="275"/>
      <c r="B897" s="276" t="s">
        <v>415</v>
      </c>
      <c r="C897" s="266">
        <v>1</v>
      </c>
      <c r="D897" s="271">
        <v>1999681.97</v>
      </c>
    </row>
    <row r="898" spans="1:4" ht="17.649999999999999" customHeight="1" x14ac:dyDescent="0.25">
      <c r="A898" s="275"/>
      <c r="B898" s="276" t="s">
        <v>413</v>
      </c>
      <c r="C898" s="266">
        <v>1</v>
      </c>
      <c r="D898" s="271">
        <v>1993274.32</v>
      </c>
    </row>
    <row r="899" spans="1:4" ht="17.649999999999999" customHeight="1" x14ac:dyDescent="0.25">
      <c r="A899" s="275"/>
      <c r="B899" s="276" t="s">
        <v>328</v>
      </c>
      <c r="C899" s="266">
        <v>2</v>
      </c>
      <c r="D899" s="271">
        <v>3949535</v>
      </c>
    </row>
    <row r="900" spans="1:4" ht="17.649999999999999" customHeight="1" x14ac:dyDescent="0.25">
      <c r="A900" s="275"/>
      <c r="B900" s="276" t="s">
        <v>423</v>
      </c>
      <c r="C900" s="266">
        <v>1</v>
      </c>
      <c r="D900" s="271">
        <v>1987900</v>
      </c>
    </row>
    <row r="901" spans="1:4" ht="17.649999999999999" customHeight="1" x14ac:dyDescent="0.25">
      <c r="A901" s="275"/>
      <c r="B901" s="276" t="s">
        <v>774</v>
      </c>
      <c r="C901" s="266">
        <v>1</v>
      </c>
      <c r="D901" s="271">
        <v>2000000</v>
      </c>
    </row>
    <row r="902" spans="1:4" ht="17.649999999999999" customHeight="1" x14ac:dyDescent="0.25">
      <c r="A902" s="275"/>
      <c r="B902" s="276" t="s">
        <v>733</v>
      </c>
      <c r="C902" s="266">
        <v>1</v>
      </c>
      <c r="D902" s="271">
        <v>2000000</v>
      </c>
    </row>
    <row r="903" spans="1:4" ht="17.649999999999999" customHeight="1" x14ac:dyDescent="0.25">
      <c r="A903" s="275"/>
      <c r="B903" s="276" t="s">
        <v>752</v>
      </c>
      <c r="C903" s="266">
        <v>1</v>
      </c>
      <c r="D903" s="271">
        <v>1890000</v>
      </c>
    </row>
    <row r="904" spans="1:4" ht="17.649999999999999" customHeight="1" x14ac:dyDescent="0.25">
      <c r="A904" s="275"/>
      <c r="B904" s="276" t="s">
        <v>196</v>
      </c>
      <c r="C904" s="266">
        <v>5</v>
      </c>
      <c r="D904" s="271">
        <v>9853846.8499999996</v>
      </c>
    </row>
    <row r="905" spans="1:4" ht="17.649999999999999" customHeight="1" x14ac:dyDescent="0.25">
      <c r="A905" s="275"/>
      <c r="B905" s="276" t="s">
        <v>228</v>
      </c>
      <c r="C905" s="266">
        <v>6</v>
      </c>
      <c r="D905" s="271">
        <v>11817161.210000001</v>
      </c>
    </row>
    <row r="906" spans="1:4" ht="17.649999999999999" customHeight="1" x14ac:dyDescent="0.25">
      <c r="A906" s="275"/>
      <c r="B906" s="276" t="s">
        <v>319</v>
      </c>
      <c r="C906" s="266">
        <v>4</v>
      </c>
      <c r="D906" s="271">
        <v>7949780</v>
      </c>
    </row>
    <row r="907" spans="1:4" ht="17.649999999999999" customHeight="1" x14ac:dyDescent="0.25">
      <c r="A907" s="275"/>
      <c r="B907" s="276" t="s">
        <v>788</v>
      </c>
      <c r="C907" s="266">
        <v>2</v>
      </c>
      <c r="D907" s="271">
        <v>3990193</v>
      </c>
    </row>
    <row r="908" spans="1:4" ht="17.649999999999999" customHeight="1" x14ac:dyDescent="0.25">
      <c r="A908" s="275"/>
      <c r="B908" s="276" t="s">
        <v>367</v>
      </c>
      <c r="C908" s="266">
        <v>1</v>
      </c>
      <c r="D908" s="271">
        <v>4138342</v>
      </c>
    </row>
    <row r="909" spans="1:4" ht="17.649999999999999" customHeight="1" x14ac:dyDescent="0.25">
      <c r="A909" s="275"/>
      <c r="B909" s="276" t="s">
        <v>221</v>
      </c>
      <c r="C909" s="266">
        <v>1</v>
      </c>
      <c r="D909" s="271">
        <v>1999222.02</v>
      </c>
    </row>
    <row r="910" spans="1:4" ht="17.649999999999999" customHeight="1" x14ac:dyDescent="0.25">
      <c r="A910" s="275"/>
      <c r="B910" s="276" t="s">
        <v>205</v>
      </c>
      <c r="C910" s="266">
        <v>4</v>
      </c>
      <c r="D910" s="271">
        <v>12120924.529999999</v>
      </c>
    </row>
    <row r="911" spans="1:4" ht="17.649999999999999" customHeight="1" x14ac:dyDescent="0.25">
      <c r="A911" s="275"/>
      <c r="B911" s="276" t="s">
        <v>406</v>
      </c>
      <c r="C911" s="266">
        <v>1</v>
      </c>
      <c r="D911" s="271">
        <v>1904217.52</v>
      </c>
    </row>
    <row r="912" spans="1:4" ht="17.649999999999999" customHeight="1" x14ac:dyDescent="0.25">
      <c r="A912" s="275"/>
      <c r="B912" s="276" t="s">
        <v>230</v>
      </c>
      <c r="C912" s="266">
        <v>1</v>
      </c>
      <c r="D912" s="271">
        <v>1999929</v>
      </c>
    </row>
    <row r="913" spans="1:4" ht="17.649999999999999" customHeight="1" x14ac:dyDescent="0.25">
      <c r="A913" s="275"/>
      <c r="B913" s="276" t="s">
        <v>403</v>
      </c>
      <c r="C913" s="266">
        <v>1</v>
      </c>
      <c r="D913" s="271">
        <v>1998405</v>
      </c>
    </row>
    <row r="914" spans="1:4" ht="17.649999999999999" customHeight="1" x14ac:dyDescent="0.25">
      <c r="A914" s="275"/>
      <c r="B914" s="276" t="s">
        <v>770</v>
      </c>
      <c r="C914" s="266">
        <v>1</v>
      </c>
      <c r="D914" s="271">
        <v>1987855</v>
      </c>
    </row>
    <row r="915" spans="1:4" ht="17.649999999999999" customHeight="1" x14ac:dyDescent="0.25">
      <c r="A915" s="275"/>
      <c r="B915" s="276" t="s">
        <v>747</v>
      </c>
      <c r="C915" s="266">
        <v>1</v>
      </c>
      <c r="D915" s="271">
        <v>2998318.32</v>
      </c>
    </row>
    <row r="916" spans="1:4" ht="17.649999999999999" customHeight="1" x14ac:dyDescent="0.25">
      <c r="A916" s="273"/>
      <c r="B916" s="276" t="s">
        <v>755</v>
      </c>
      <c r="C916" s="266">
        <v>1</v>
      </c>
      <c r="D916" s="271">
        <v>3467465</v>
      </c>
    </row>
    <row r="917" spans="1:4" ht="17.649999999999999" customHeight="1" x14ac:dyDescent="0.25">
      <c r="A917" s="275"/>
      <c r="B917" s="276" t="s">
        <v>739</v>
      </c>
      <c r="C917" s="266">
        <v>7</v>
      </c>
      <c r="D917" s="271">
        <v>13984500</v>
      </c>
    </row>
    <row r="918" spans="1:4" ht="17.649999999999999" customHeight="1" x14ac:dyDescent="0.25">
      <c r="A918" s="275"/>
      <c r="B918" s="276" t="s">
        <v>735</v>
      </c>
      <c r="C918" s="266">
        <v>2</v>
      </c>
      <c r="D918" s="271">
        <v>3701560</v>
      </c>
    </row>
    <row r="919" spans="1:4" ht="17.649999999999999" customHeight="1" x14ac:dyDescent="0.25">
      <c r="A919" s="275"/>
      <c r="B919" s="276" t="s">
        <v>208</v>
      </c>
      <c r="C919" s="266">
        <v>4</v>
      </c>
      <c r="D919" s="271">
        <v>12503493</v>
      </c>
    </row>
    <row r="920" spans="1:4" ht="17.649999999999999" customHeight="1" x14ac:dyDescent="0.25">
      <c r="A920" s="275"/>
      <c r="B920" s="276" t="s">
        <v>1288</v>
      </c>
      <c r="C920" s="266">
        <v>2</v>
      </c>
      <c r="D920" s="271">
        <v>3998505</v>
      </c>
    </row>
    <row r="921" spans="1:4" ht="17.649999999999999" customHeight="1" x14ac:dyDescent="0.25">
      <c r="A921" s="275"/>
      <c r="B921" s="274" t="s">
        <v>232</v>
      </c>
      <c r="C921" s="266">
        <v>114</v>
      </c>
      <c r="D921" s="271">
        <v>246454645.88000003</v>
      </c>
    </row>
    <row r="922" spans="1:4" ht="17.649999999999999" customHeight="1" x14ac:dyDescent="0.25">
      <c r="A922" s="275"/>
      <c r="B922" s="276" t="s">
        <v>1133</v>
      </c>
      <c r="C922" s="266">
        <v>1</v>
      </c>
      <c r="D922" s="271">
        <v>1800000</v>
      </c>
    </row>
    <row r="923" spans="1:4" ht="17.649999999999999" customHeight="1" x14ac:dyDescent="0.25">
      <c r="A923" s="275"/>
      <c r="B923" s="276" t="s">
        <v>395</v>
      </c>
      <c r="C923" s="266">
        <v>1</v>
      </c>
      <c r="D923" s="271">
        <v>1599999</v>
      </c>
    </row>
    <row r="924" spans="1:4" ht="17.649999999999999" customHeight="1" x14ac:dyDescent="0.25">
      <c r="A924" s="275"/>
      <c r="B924" s="276" t="s">
        <v>234</v>
      </c>
      <c r="C924" s="266">
        <v>1</v>
      </c>
      <c r="D924" s="271">
        <v>3462064</v>
      </c>
    </row>
    <row r="925" spans="1:4" ht="17.649999999999999" customHeight="1" x14ac:dyDescent="0.25">
      <c r="A925" s="275"/>
      <c r="B925" s="276" t="s">
        <v>1116</v>
      </c>
      <c r="C925" s="266">
        <v>1</v>
      </c>
      <c r="D925" s="271">
        <v>1999987</v>
      </c>
    </row>
    <row r="926" spans="1:4" ht="17.649999999999999" customHeight="1" x14ac:dyDescent="0.25">
      <c r="A926" s="275"/>
      <c r="B926" s="276" t="s">
        <v>759</v>
      </c>
      <c r="C926" s="266">
        <v>4</v>
      </c>
      <c r="D926" s="271">
        <v>6182405.29</v>
      </c>
    </row>
    <row r="927" spans="1:4" ht="17.649999999999999" customHeight="1" x14ac:dyDescent="0.25">
      <c r="A927" s="275"/>
      <c r="B927" s="276" t="s">
        <v>589</v>
      </c>
      <c r="C927" s="266">
        <v>1</v>
      </c>
      <c r="D927" s="271">
        <v>2000000</v>
      </c>
    </row>
    <row r="928" spans="1:4" ht="17.649999999999999" customHeight="1" x14ac:dyDescent="0.25">
      <c r="A928" s="275"/>
      <c r="B928" s="276" t="s">
        <v>390</v>
      </c>
      <c r="C928" s="266">
        <v>6</v>
      </c>
      <c r="D928" s="271">
        <v>14977523.24</v>
      </c>
    </row>
    <row r="929" spans="1:4" ht="17.649999999999999" customHeight="1" x14ac:dyDescent="0.25">
      <c r="A929" s="275"/>
      <c r="B929" s="276" t="s">
        <v>384</v>
      </c>
      <c r="C929" s="266">
        <v>9</v>
      </c>
      <c r="D929" s="271">
        <v>23863834</v>
      </c>
    </row>
    <row r="930" spans="1:4" ht="17.649999999999999" customHeight="1" x14ac:dyDescent="0.25">
      <c r="A930" s="275"/>
      <c r="B930" s="276" t="s">
        <v>315</v>
      </c>
      <c r="C930" s="266">
        <v>4</v>
      </c>
      <c r="D930" s="271">
        <v>7817248.8300000001</v>
      </c>
    </row>
    <row r="931" spans="1:4" ht="17.649999999999999" customHeight="1" x14ac:dyDescent="0.25">
      <c r="A931" s="275"/>
      <c r="B931" s="276" t="s">
        <v>192</v>
      </c>
      <c r="C931" s="266">
        <v>15</v>
      </c>
      <c r="D931" s="271">
        <v>31550586.18</v>
      </c>
    </row>
    <row r="932" spans="1:4" ht="17.649999999999999" customHeight="1" x14ac:dyDescent="0.25">
      <c r="A932" s="273"/>
      <c r="B932" s="276" t="s">
        <v>376</v>
      </c>
      <c r="C932" s="266">
        <v>1</v>
      </c>
      <c r="D932" s="271">
        <v>2989080</v>
      </c>
    </row>
    <row r="933" spans="1:4" ht="17.649999999999999" customHeight="1" x14ac:dyDescent="0.25">
      <c r="A933" s="275"/>
      <c r="B933" s="276" t="s">
        <v>1099</v>
      </c>
      <c r="C933" s="266">
        <v>1</v>
      </c>
      <c r="D933" s="271">
        <v>2147152.67</v>
      </c>
    </row>
    <row r="934" spans="1:4" ht="17.649999999999999" customHeight="1" x14ac:dyDescent="0.25">
      <c r="A934" s="275"/>
      <c r="B934" s="276" t="s">
        <v>1140</v>
      </c>
      <c r="C934" s="266">
        <v>1</v>
      </c>
      <c r="D934" s="271">
        <v>1857722.65</v>
      </c>
    </row>
    <row r="935" spans="1:4" ht="17.649999999999999" customHeight="1" x14ac:dyDescent="0.25">
      <c r="A935" s="275"/>
      <c r="B935" s="276" t="s">
        <v>1165</v>
      </c>
      <c r="C935" s="266">
        <v>1</v>
      </c>
      <c r="D935" s="271">
        <v>2000000</v>
      </c>
    </row>
    <row r="936" spans="1:4" ht="17.649999999999999" customHeight="1" x14ac:dyDescent="0.25">
      <c r="A936" s="275"/>
      <c r="B936" s="276" t="s">
        <v>1120</v>
      </c>
      <c r="C936" s="266">
        <v>1</v>
      </c>
      <c r="D936" s="271">
        <v>2000000</v>
      </c>
    </row>
    <row r="937" spans="1:4" ht="17.649999999999999" customHeight="1" x14ac:dyDescent="0.25">
      <c r="A937" s="275"/>
      <c r="B937" s="276" t="s">
        <v>1069</v>
      </c>
      <c r="C937" s="266">
        <v>1</v>
      </c>
      <c r="D937" s="271">
        <v>2000000</v>
      </c>
    </row>
    <row r="938" spans="1:4" ht="17.649999999999999" customHeight="1" x14ac:dyDescent="0.25">
      <c r="A938" s="275"/>
      <c r="B938" s="276" t="s">
        <v>1097</v>
      </c>
      <c r="C938" s="266">
        <v>1</v>
      </c>
      <c r="D938" s="271">
        <v>1972169.8</v>
      </c>
    </row>
    <row r="939" spans="1:4" ht="17.649999999999999" customHeight="1" x14ac:dyDescent="0.25">
      <c r="A939" s="275"/>
      <c r="B939" s="276" t="s">
        <v>1067</v>
      </c>
      <c r="C939" s="266">
        <v>1</v>
      </c>
      <c r="D939" s="271">
        <v>1890875</v>
      </c>
    </row>
    <row r="940" spans="1:4" ht="17.649999999999999" customHeight="1" x14ac:dyDescent="0.25">
      <c r="A940" s="275"/>
      <c r="B940" s="276" t="s">
        <v>423</v>
      </c>
      <c r="C940" s="266">
        <v>1</v>
      </c>
      <c r="D940" s="271">
        <v>1427616</v>
      </c>
    </row>
    <row r="941" spans="1:4" ht="17.649999999999999" customHeight="1" x14ac:dyDescent="0.25">
      <c r="A941" s="275"/>
      <c r="B941" s="276" t="s">
        <v>203</v>
      </c>
      <c r="C941" s="266">
        <v>2</v>
      </c>
      <c r="D941" s="271">
        <v>3571398.9</v>
      </c>
    </row>
    <row r="942" spans="1:4" ht="17.649999999999999" customHeight="1" x14ac:dyDescent="0.25">
      <c r="A942" s="275"/>
      <c r="B942" s="276" t="s">
        <v>228</v>
      </c>
      <c r="C942" s="266">
        <v>3</v>
      </c>
      <c r="D942" s="271">
        <v>8915505.3599999994</v>
      </c>
    </row>
    <row r="943" spans="1:4" ht="17.649999999999999" customHeight="1" x14ac:dyDescent="0.25">
      <c r="A943" s="275"/>
      <c r="B943" s="276" t="s">
        <v>319</v>
      </c>
      <c r="C943" s="266">
        <v>1</v>
      </c>
      <c r="D943" s="271">
        <v>1241458.31</v>
      </c>
    </row>
    <row r="944" spans="1:4" ht="17.649999999999999" customHeight="1" x14ac:dyDescent="0.25">
      <c r="A944" s="275"/>
      <c r="B944" s="276" t="s">
        <v>779</v>
      </c>
      <c r="C944" s="266">
        <v>2</v>
      </c>
      <c r="D944" s="271">
        <v>3947410</v>
      </c>
    </row>
    <row r="945" spans="1:4" ht="17.649999999999999" customHeight="1" x14ac:dyDescent="0.25">
      <c r="A945" s="275"/>
      <c r="B945" s="276" t="s">
        <v>1090</v>
      </c>
      <c r="C945" s="266">
        <v>1</v>
      </c>
      <c r="D945" s="271">
        <v>452913</v>
      </c>
    </row>
    <row r="946" spans="1:4" ht="17.649999999999999" customHeight="1" x14ac:dyDescent="0.25">
      <c r="A946" s="275"/>
      <c r="B946" s="276" t="s">
        <v>221</v>
      </c>
      <c r="C946" s="266">
        <v>1</v>
      </c>
      <c r="D946" s="271">
        <v>3364586.01</v>
      </c>
    </row>
    <row r="947" spans="1:4" ht="17.649999999999999" customHeight="1" x14ac:dyDescent="0.25">
      <c r="A947" s="275"/>
      <c r="B947" s="276" t="s">
        <v>1122</v>
      </c>
      <c r="C947" s="266">
        <v>1</v>
      </c>
      <c r="D947" s="271">
        <v>1811675</v>
      </c>
    </row>
    <row r="948" spans="1:4" ht="17.649999999999999" customHeight="1" x14ac:dyDescent="0.25">
      <c r="A948" s="275"/>
      <c r="B948" s="276" t="s">
        <v>1065</v>
      </c>
      <c r="C948" s="266">
        <v>1</v>
      </c>
      <c r="D948" s="271">
        <v>3144638</v>
      </c>
    </row>
    <row r="949" spans="1:4" ht="17.649999999999999" customHeight="1" x14ac:dyDescent="0.25">
      <c r="A949" s="275"/>
      <c r="B949" s="276" t="s">
        <v>205</v>
      </c>
      <c r="C949" s="266">
        <v>16</v>
      </c>
      <c r="D949" s="271">
        <v>36359919.129999995</v>
      </c>
    </row>
    <row r="950" spans="1:4" ht="17.649999999999999" customHeight="1" x14ac:dyDescent="0.25">
      <c r="A950" s="275"/>
      <c r="B950" s="276" t="s">
        <v>1142</v>
      </c>
      <c r="C950" s="266">
        <v>1</v>
      </c>
      <c r="D950" s="271">
        <v>2000000</v>
      </c>
    </row>
    <row r="951" spans="1:4" ht="17.649999999999999" customHeight="1" x14ac:dyDescent="0.25">
      <c r="A951" s="275"/>
      <c r="B951" s="276" t="s">
        <v>1150</v>
      </c>
      <c r="C951" s="266">
        <v>1</v>
      </c>
      <c r="D951" s="271">
        <v>1941754</v>
      </c>
    </row>
    <row r="952" spans="1:4" ht="17.649999999999999" customHeight="1" x14ac:dyDescent="0.25">
      <c r="A952" s="275"/>
      <c r="B952" s="276" t="s">
        <v>1094</v>
      </c>
      <c r="C952" s="266">
        <v>2</v>
      </c>
      <c r="D952" s="271">
        <v>5005213.68</v>
      </c>
    </row>
    <row r="953" spans="1:4" ht="17.649999999999999" customHeight="1" x14ac:dyDescent="0.25">
      <c r="A953" s="275"/>
      <c r="B953" s="276" t="s">
        <v>467</v>
      </c>
      <c r="C953" s="266">
        <v>1</v>
      </c>
      <c r="D953" s="271">
        <v>1771753</v>
      </c>
    </row>
    <row r="954" spans="1:4" ht="17.649999999999999" customHeight="1" x14ac:dyDescent="0.25">
      <c r="A954" s="275"/>
      <c r="B954" s="276" t="s">
        <v>542</v>
      </c>
      <c r="C954" s="266">
        <v>2</v>
      </c>
      <c r="D954" s="271">
        <v>3926109.75</v>
      </c>
    </row>
    <row r="955" spans="1:4" ht="17.649999999999999" customHeight="1" x14ac:dyDescent="0.25">
      <c r="A955" s="275"/>
      <c r="B955" s="276" t="s">
        <v>1129</v>
      </c>
      <c r="C955" s="266">
        <v>1</v>
      </c>
      <c r="D955" s="271">
        <v>1998849</v>
      </c>
    </row>
    <row r="956" spans="1:4" ht="17.649999999999999" customHeight="1" x14ac:dyDescent="0.25">
      <c r="A956" s="275"/>
      <c r="B956" s="276" t="s">
        <v>1106</v>
      </c>
      <c r="C956" s="266">
        <v>1</v>
      </c>
      <c r="D956" s="271">
        <v>1963089.4</v>
      </c>
    </row>
    <row r="957" spans="1:4" ht="17.649999999999999" customHeight="1" x14ac:dyDescent="0.25">
      <c r="A957" s="275"/>
      <c r="B957" s="276" t="s">
        <v>1078</v>
      </c>
      <c r="C957" s="266">
        <v>1</v>
      </c>
      <c r="D957" s="271">
        <v>1942368</v>
      </c>
    </row>
    <row r="958" spans="1:4" ht="17.649999999999999" customHeight="1" x14ac:dyDescent="0.25">
      <c r="A958" s="275"/>
      <c r="B958" s="276" t="s">
        <v>380</v>
      </c>
      <c r="C958" s="266">
        <v>1</v>
      </c>
      <c r="D958" s="271">
        <v>2898860</v>
      </c>
    </row>
    <row r="959" spans="1:4" ht="17.649999999999999" customHeight="1" x14ac:dyDescent="0.25">
      <c r="A959" s="275"/>
      <c r="B959" s="276" t="s">
        <v>1146</v>
      </c>
      <c r="C959" s="266">
        <v>1</v>
      </c>
      <c r="D959" s="271">
        <v>1699150</v>
      </c>
    </row>
    <row r="960" spans="1:4" ht="17.649999999999999" customHeight="1" x14ac:dyDescent="0.25">
      <c r="A960" s="275"/>
      <c r="B960" s="276" t="s">
        <v>1087</v>
      </c>
      <c r="C960" s="266">
        <v>1</v>
      </c>
      <c r="D960" s="271">
        <v>2411120</v>
      </c>
    </row>
    <row r="961" spans="1:4" ht="17.649999999999999" customHeight="1" x14ac:dyDescent="0.25">
      <c r="A961" s="275"/>
      <c r="B961" s="276" t="s">
        <v>345</v>
      </c>
      <c r="C961" s="266">
        <v>2</v>
      </c>
      <c r="D961" s="271">
        <v>3197856.31</v>
      </c>
    </row>
    <row r="962" spans="1:4" ht="17.649999999999999" customHeight="1" x14ac:dyDescent="0.25">
      <c r="A962" s="275"/>
      <c r="B962" s="276" t="s">
        <v>443</v>
      </c>
      <c r="C962" s="266">
        <v>3</v>
      </c>
      <c r="D962" s="271">
        <v>8196630</v>
      </c>
    </row>
    <row r="963" spans="1:4" ht="17.649999999999999" customHeight="1" x14ac:dyDescent="0.25">
      <c r="A963" s="275"/>
      <c r="B963" s="276" t="s">
        <v>685</v>
      </c>
      <c r="C963" s="266">
        <v>1</v>
      </c>
      <c r="D963" s="271">
        <v>3026400</v>
      </c>
    </row>
    <row r="964" spans="1:4" ht="17.649999999999999" customHeight="1" x14ac:dyDescent="0.25">
      <c r="A964" s="275"/>
      <c r="B964" s="276" t="s">
        <v>556</v>
      </c>
      <c r="C964" s="266">
        <v>3</v>
      </c>
      <c r="D964" s="271">
        <v>5461796</v>
      </c>
    </row>
    <row r="965" spans="1:4" ht="17.649999999999999" customHeight="1" x14ac:dyDescent="0.25">
      <c r="A965" s="275"/>
      <c r="B965" s="276" t="s">
        <v>399</v>
      </c>
      <c r="C965" s="266">
        <v>2</v>
      </c>
      <c r="D965" s="271">
        <v>3435246</v>
      </c>
    </row>
    <row r="966" spans="1:4" ht="17.649999999999999" customHeight="1" x14ac:dyDescent="0.25">
      <c r="A966" s="275"/>
      <c r="B966" s="276" t="s">
        <v>1084</v>
      </c>
      <c r="C966" s="266">
        <v>2</v>
      </c>
      <c r="D966" s="271">
        <v>2454590.2999999998</v>
      </c>
    </row>
    <row r="967" spans="1:4" ht="17.649999999999999" customHeight="1" x14ac:dyDescent="0.25">
      <c r="A967" s="275"/>
      <c r="B967" s="276" t="s">
        <v>1118</v>
      </c>
      <c r="C967" s="266">
        <v>1</v>
      </c>
      <c r="D967" s="271">
        <v>2000000</v>
      </c>
    </row>
    <row r="968" spans="1:4" ht="17.649999999999999" customHeight="1" x14ac:dyDescent="0.25">
      <c r="A968" s="275"/>
      <c r="B968" s="276" t="s">
        <v>1168</v>
      </c>
      <c r="C968" s="266">
        <v>1</v>
      </c>
      <c r="D968" s="271">
        <v>1998927.59</v>
      </c>
    </row>
    <row r="969" spans="1:4" ht="17.649999999999999" customHeight="1" x14ac:dyDescent="0.25">
      <c r="A969" s="275"/>
      <c r="B969" s="276" t="s">
        <v>1170</v>
      </c>
      <c r="C969" s="266">
        <v>1</v>
      </c>
      <c r="D969" s="271">
        <v>818128.41</v>
      </c>
    </row>
    <row r="970" spans="1:4" ht="17.649999999999999" customHeight="1" x14ac:dyDescent="0.25">
      <c r="A970" s="275"/>
      <c r="B970" s="276" t="s">
        <v>1152</v>
      </c>
      <c r="C970" s="266">
        <v>1</v>
      </c>
      <c r="D970" s="271">
        <v>1023225.07</v>
      </c>
    </row>
    <row r="971" spans="1:4" ht="17.649999999999999" customHeight="1" x14ac:dyDescent="0.25">
      <c r="A971" s="273"/>
      <c r="B971" s="276" t="s">
        <v>1124</v>
      </c>
      <c r="C971" s="266">
        <v>1</v>
      </c>
      <c r="D971" s="271">
        <v>2000000</v>
      </c>
    </row>
    <row r="972" spans="1:4" ht="17.649999999999999" customHeight="1" x14ac:dyDescent="0.25">
      <c r="A972" s="275"/>
      <c r="B972" s="276" t="s">
        <v>549</v>
      </c>
      <c r="C972" s="266">
        <v>1</v>
      </c>
      <c r="D972" s="271">
        <v>3500000</v>
      </c>
    </row>
    <row r="973" spans="1:4" ht="17.649999999999999" customHeight="1" x14ac:dyDescent="0.25">
      <c r="A973" s="275"/>
      <c r="B973" s="276" t="s">
        <v>1056</v>
      </c>
      <c r="C973" s="266">
        <v>1</v>
      </c>
      <c r="D973" s="271">
        <v>3437245</v>
      </c>
    </row>
    <row r="974" spans="1:4" ht="17.649999999999999" customHeight="1" x14ac:dyDescent="0.25">
      <c r="A974" s="275"/>
      <c r="B974" s="276" t="s">
        <v>307</v>
      </c>
      <c r="C974" s="266">
        <v>1</v>
      </c>
      <c r="D974" s="271">
        <v>1998567</v>
      </c>
    </row>
    <row r="975" spans="1:4" ht="17.649999999999999" customHeight="1" x14ac:dyDescent="0.25">
      <c r="A975" s="275"/>
      <c r="B975" s="274" t="s">
        <v>189</v>
      </c>
      <c r="C975" s="266">
        <v>67</v>
      </c>
      <c r="D975" s="271">
        <v>144973753.51999998</v>
      </c>
    </row>
    <row r="976" spans="1:4" ht="17.649999999999999" customHeight="1" x14ac:dyDescent="0.25">
      <c r="A976" s="275"/>
      <c r="B976" s="276" t="s">
        <v>728</v>
      </c>
      <c r="C976" s="266">
        <v>2</v>
      </c>
      <c r="D976" s="271">
        <v>3365793.4</v>
      </c>
    </row>
    <row r="977" spans="1:4" ht="17.649999999999999" customHeight="1" x14ac:dyDescent="0.25">
      <c r="A977" s="275"/>
      <c r="B977" s="276" t="s">
        <v>224</v>
      </c>
      <c r="C977" s="266">
        <v>1</v>
      </c>
      <c r="D977" s="271">
        <v>3391639</v>
      </c>
    </row>
    <row r="978" spans="1:4" ht="17.649999999999999" customHeight="1" x14ac:dyDescent="0.25">
      <c r="A978" s="275"/>
      <c r="B978" s="276" t="s">
        <v>234</v>
      </c>
      <c r="C978" s="266">
        <v>1</v>
      </c>
      <c r="D978" s="271">
        <v>1181038</v>
      </c>
    </row>
    <row r="979" spans="1:4" ht="17.649999999999999" customHeight="1" x14ac:dyDescent="0.25">
      <c r="A979" s="275"/>
      <c r="B979" s="276" t="s">
        <v>714</v>
      </c>
      <c r="C979" s="266">
        <v>2</v>
      </c>
      <c r="D979" s="271">
        <v>2311082.62</v>
      </c>
    </row>
    <row r="980" spans="1:4" ht="17.649999999999999" customHeight="1" x14ac:dyDescent="0.25">
      <c r="A980" s="275"/>
      <c r="B980" s="276" t="s">
        <v>720</v>
      </c>
      <c r="C980" s="266">
        <v>2</v>
      </c>
      <c r="D980" s="271">
        <v>6860930</v>
      </c>
    </row>
    <row r="981" spans="1:4" ht="17.649999999999999" customHeight="1" x14ac:dyDescent="0.25">
      <c r="A981" s="275"/>
      <c r="B981" s="276" t="s">
        <v>325</v>
      </c>
      <c r="C981" s="266">
        <v>1</v>
      </c>
      <c r="D981" s="271">
        <v>1574788.61</v>
      </c>
    </row>
    <row r="982" spans="1:4" ht="17.649999999999999" customHeight="1" x14ac:dyDescent="0.25">
      <c r="A982" s="275"/>
      <c r="B982" s="276" t="s">
        <v>529</v>
      </c>
      <c r="C982" s="266">
        <v>3</v>
      </c>
      <c r="D982" s="271">
        <v>5586151.6299999999</v>
      </c>
    </row>
    <row r="983" spans="1:4" ht="17.649999999999999" customHeight="1" x14ac:dyDescent="0.25">
      <c r="A983" s="275"/>
      <c r="B983" s="276" t="s">
        <v>697</v>
      </c>
      <c r="C983" s="266">
        <v>2</v>
      </c>
      <c r="D983" s="271">
        <v>2120000</v>
      </c>
    </row>
    <row r="984" spans="1:4" ht="17.649999999999999" customHeight="1" x14ac:dyDescent="0.25">
      <c r="A984" s="275"/>
      <c r="B984" s="276" t="s">
        <v>192</v>
      </c>
      <c r="C984" s="266">
        <v>5</v>
      </c>
      <c r="D984" s="271">
        <v>9383117.3599999994</v>
      </c>
    </row>
    <row r="985" spans="1:4" ht="17.649999999999999" customHeight="1" x14ac:dyDescent="0.25">
      <c r="A985" s="275"/>
      <c r="B985" s="276" t="s">
        <v>531</v>
      </c>
      <c r="C985" s="266">
        <v>1</v>
      </c>
      <c r="D985" s="271">
        <v>1530989.88</v>
      </c>
    </row>
    <row r="986" spans="1:4" ht="17.649999999999999" customHeight="1" x14ac:dyDescent="0.25">
      <c r="A986" s="275"/>
      <c r="B986" s="276" t="s">
        <v>694</v>
      </c>
      <c r="C986" s="266">
        <v>2</v>
      </c>
      <c r="D986" s="271">
        <v>6677711.0800000001</v>
      </c>
    </row>
    <row r="987" spans="1:4" ht="17.649999999999999" customHeight="1" x14ac:dyDescent="0.25">
      <c r="A987" s="273"/>
      <c r="B987" s="276" t="s">
        <v>376</v>
      </c>
      <c r="C987" s="266">
        <v>1</v>
      </c>
      <c r="D987" s="271">
        <v>3443923</v>
      </c>
    </row>
    <row r="988" spans="1:4" ht="17.649999999999999" customHeight="1" x14ac:dyDescent="0.25">
      <c r="A988" s="275"/>
      <c r="B988" s="276" t="s">
        <v>709</v>
      </c>
      <c r="C988" s="266">
        <v>2</v>
      </c>
      <c r="D988" s="271">
        <v>4124319.2</v>
      </c>
    </row>
    <row r="989" spans="1:4" ht="17.649999999999999" customHeight="1" x14ac:dyDescent="0.25">
      <c r="A989" s="275"/>
      <c r="B989" s="276" t="s">
        <v>527</v>
      </c>
      <c r="C989" s="266">
        <v>1</v>
      </c>
      <c r="D989" s="271">
        <v>2984764</v>
      </c>
    </row>
    <row r="990" spans="1:4" ht="17.649999999999999" customHeight="1" x14ac:dyDescent="0.25">
      <c r="A990" s="275"/>
      <c r="B990" s="276" t="s">
        <v>537</v>
      </c>
      <c r="C990" s="266">
        <v>1</v>
      </c>
      <c r="D990" s="271">
        <v>742629.73</v>
      </c>
    </row>
    <row r="991" spans="1:4" ht="17.649999999999999" customHeight="1" x14ac:dyDescent="0.25">
      <c r="A991" s="273"/>
      <c r="B991" s="276" t="s">
        <v>342</v>
      </c>
      <c r="C991" s="266">
        <v>1</v>
      </c>
      <c r="D991" s="271">
        <v>1744608.37</v>
      </c>
    </row>
    <row r="992" spans="1:4" ht="17.649999999999999" customHeight="1" x14ac:dyDescent="0.25">
      <c r="A992" s="275"/>
      <c r="B992" s="276" t="s">
        <v>687</v>
      </c>
      <c r="C992" s="266">
        <v>2</v>
      </c>
      <c r="D992" s="271">
        <v>6631581.0199999996</v>
      </c>
    </row>
    <row r="993" spans="1:4" ht="17.649999999999999" customHeight="1" x14ac:dyDescent="0.25">
      <c r="A993" s="275"/>
      <c r="B993" s="276" t="s">
        <v>378</v>
      </c>
      <c r="C993" s="266">
        <v>1</v>
      </c>
      <c r="D993" s="271">
        <v>1784386.2</v>
      </c>
    </row>
    <row r="994" spans="1:4" ht="17.649999999999999" customHeight="1" x14ac:dyDescent="0.25">
      <c r="A994" s="275"/>
      <c r="B994" s="276" t="s">
        <v>263</v>
      </c>
      <c r="C994" s="266">
        <v>2</v>
      </c>
      <c r="D994" s="271">
        <v>5102535.05</v>
      </c>
    </row>
    <row r="995" spans="1:4" ht="17.649999999999999" customHeight="1" x14ac:dyDescent="0.25">
      <c r="A995" s="275"/>
      <c r="B995" s="276" t="s">
        <v>726</v>
      </c>
      <c r="C995" s="266">
        <v>2</v>
      </c>
      <c r="D995" s="271">
        <v>3148000</v>
      </c>
    </row>
    <row r="996" spans="1:4" ht="17.649999999999999" customHeight="1" x14ac:dyDescent="0.25">
      <c r="A996" s="275"/>
      <c r="B996" s="276" t="s">
        <v>228</v>
      </c>
      <c r="C996" s="266">
        <v>2</v>
      </c>
      <c r="D996" s="271">
        <v>3767101.85</v>
      </c>
    </row>
    <row r="997" spans="1:4" ht="17.649999999999999" customHeight="1" x14ac:dyDescent="0.25">
      <c r="A997" s="275"/>
      <c r="B997" s="276" t="s">
        <v>319</v>
      </c>
      <c r="C997" s="266">
        <v>1</v>
      </c>
      <c r="D997" s="271">
        <v>3375500</v>
      </c>
    </row>
    <row r="998" spans="1:4" ht="17.649999999999999" customHeight="1" x14ac:dyDescent="0.25">
      <c r="A998" s="275"/>
      <c r="B998" s="276" t="s">
        <v>711</v>
      </c>
      <c r="C998" s="266">
        <v>2</v>
      </c>
      <c r="D998" s="271">
        <v>3942590</v>
      </c>
    </row>
    <row r="999" spans="1:4" ht="17.649999999999999" customHeight="1" x14ac:dyDescent="0.25">
      <c r="A999" s="275"/>
      <c r="B999" s="276" t="s">
        <v>205</v>
      </c>
      <c r="C999" s="266">
        <v>2</v>
      </c>
      <c r="D999" s="271">
        <v>2689046</v>
      </c>
    </row>
    <row r="1000" spans="1:4" ht="17.649999999999999" customHeight="1" x14ac:dyDescent="0.25">
      <c r="A1000" s="275"/>
      <c r="B1000" s="276" t="s">
        <v>689</v>
      </c>
      <c r="C1000" s="266">
        <v>2</v>
      </c>
      <c r="D1000" s="271">
        <v>4624350</v>
      </c>
    </row>
    <row r="1001" spans="1:4" ht="17.649999999999999" customHeight="1" x14ac:dyDescent="0.25">
      <c r="A1001" s="275"/>
      <c r="B1001" s="276" t="s">
        <v>349</v>
      </c>
      <c r="C1001" s="266">
        <v>1</v>
      </c>
      <c r="D1001" s="271">
        <v>3391691</v>
      </c>
    </row>
    <row r="1002" spans="1:4" ht="17.649999999999999" customHeight="1" x14ac:dyDescent="0.25">
      <c r="A1002" s="275"/>
      <c r="B1002" s="276" t="s">
        <v>356</v>
      </c>
      <c r="C1002" s="266">
        <v>1</v>
      </c>
      <c r="D1002" s="271">
        <v>1493634.47</v>
      </c>
    </row>
    <row r="1003" spans="1:4" ht="17.649999999999999" customHeight="1" x14ac:dyDescent="0.25">
      <c r="A1003" s="273"/>
      <c r="B1003" s="276" t="s">
        <v>683</v>
      </c>
      <c r="C1003" s="266">
        <v>2</v>
      </c>
      <c r="D1003" s="271">
        <v>1846691.34</v>
      </c>
    </row>
    <row r="1004" spans="1:4" ht="17.649999999999999" customHeight="1" x14ac:dyDescent="0.25">
      <c r="A1004" s="275"/>
      <c r="B1004" s="276" t="s">
        <v>523</v>
      </c>
      <c r="C1004" s="266">
        <v>1</v>
      </c>
      <c r="D1004" s="271">
        <v>2834550</v>
      </c>
    </row>
    <row r="1005" spans="1:4" ht="17.649999999999999" customHeight="1" x14ac:dyDescent="0.25">
      <c r="A1005" s="275"/>
      <c r="B1005" s="276" t="s">
        <v>333</v>
      </c>
      <c r="C1005" s="266">
        <v>1</v>
      </c>
      <c r="D1005" s="271">
        <v>3019519.19</v>
      </c>
    </row>
    <row r="1006" spans="1:4" ht="17.649999999999999" customHeight="1" x14ac:dyDescent="0.25">
      <c r="A1006" s="275"/>
      <c r="B1006" s="276" t="s">
        <v>685</v>
      </c>
      <c r="C1006" s="266">
        <v>2</v>
      </c>
      <c r="D1006" s="271">
        <v>6947754</v>
      </c>
    </row>
    <row r="1007" spans="1:4" ht="17.649999999999999" customHeight="1" x14ac:dyDescent="0.25">
      <c r="B1007" s="276" t="s">
        <v>716</v>
      </c>
      <c r="C1007" s="266">
        <v>2</v>
      </c>
      <c r="D1007" s="271">
        <v>2260308</v>
      </c>
    </row>
    <row r="1008" spans="1:4" ht="17.649999999999999" customHeight="1" x14ac:dyDescent="0.25">
      <c r="B1008" s="276" t="s">
        <v>680</v>
      </c>
      <c r="C1008" s="266">
        <v>4</v>
      </c>
      <c r="D1008" s="271">
        <v>7892180.5199999996</v>
      </c>
    </row>
    <row r="1009" spans="2:4" ht="17.649999999999999" customHeight="1" x14ac:dyDescent="0.25">
      <c r="B1009" s="276" t="s">
        <v>724</v>
      </c>
      <c r="C1009" s="266">
        <v>2</v>
      </c>
      <c r="D1009" s="271">
        <v>4598000</v>
      </c>
    </row>
    <row r="1010" spans="2:4" ht="17.649999999999999" customHeight="1" x14ac:dyDescent="0.25">
      <c r="B1010" s="276" t="s">
        <v>707</v>
      </c>
      <c r="C1010" s="266">
        <v>2</v>
      </c>
      <c r="D1010" s="271">
        <v>7000000</v>
      </c>
    </row>
    <row r="1011" spans="2:4" ht="17.649999999999999" customHeight="1" x14ac:dyDescent="0.25">
      <c r="B1011" s="276" t="s">
        <v>700</v>
      </c>
      <c r="C1011" s="266">
        <v>2</v>
      </c>
      <c r="D1011" s="271">
        <v>3600000</v>
      </c>
    </row>
    <row r="1012" spans="2:4" ht="17.649999999999999" customHeight="1" x14ac:dyDescent="0.25">
      <c r="B1012" s="276" t="s">
        <v>307</v>
      </c>
      <c r="C1012" s="266">
        <v>1</v>
      </c>
      <c r="D1012" s="271">
        <v>3089589</v>
      </c>
    </row>
    <row r="1013" spans="2:4" ht="17.649999999999999" customHeight="1" x14ac:dyDescent="0.25">
      <c r="B1013" s="276" t="s">
        <v>1288</v>
      </c>
      <c r="C1013" s="266">
        <v>2</v>
      </c>
      <c r="D1013" s="271">
        <v>4911260</v>
      </c>
    </row>
    <row r="1014" spans="2:4" ht="17.649999999999999" customHeight="1" x14ac:dyDescent="0.25">
      <c r="B1014" s="274" t="s">
        <v>302</v>
      </c>
      <c r="C1014" s="266">
        <v>152</v>
      </c>
      <c r="D1014" s="271">
        <v>305379264.44999981</v>
      </c>
    </row>
    <row r="1015" spans="2:4" ht="17.649999999999999" customHeight="1" x14ac:dyDescent="0.25">
      <c r="B1015" s="276" t="s">
        <v>234</v>
      </c>
      <c r="C1015" s="266">
        <v>1</v>
      </c>
      <c r="D1015" s="271">
        <v>1975663.4</v>
      </c>
    </row>
    <row r="1016" spans="2:4" ht="17.649999999999999" customHeight="1" x14ac:dyDescent="0.25">
      <c r="B1016" s="276" t="s">
        <v>390</v>
      </c>
      <c r="C1016" s="266">
        <v>2</v>
      </c>
      <c r="D1016" s="271">
        <v>3850540</v>
      </c>
    </row>
    <row r="1017" spans="2:4" ht="17.649999999999999" customHeight="1" x14ac:dyDescent="0.25">
      <c r="B1017" s="276" t="s">
        <v>384</v>
      </c>
      <c r="C1017" s="266">
        <v>3</v>
      </c>
      <c r="D1017" s="271">
        <v>5897103.1500000004</v>
      </c>
    </row>
    <row r="1018" spans="2:4" ht="17.649999999999999" customHeight="1" x14ac:dyDescent="0.25">
      <c r="B1018" s="276" t="s">
        <v>263</v>
      </c>
      <c r="C1018" s="266">
        <v>1</v>
      </c>
      <c r="D1018" s="271">
        <v>3491500</v>
      </c>
    </row>
    <row r="1019" spans="2:4" ht="17.649999999999999" customHeight="1" x14ac:dyDescent="0.25">
      <c r="B1019" s="276" t="s">
        <v>382</v>
      </c>
      <c r="C1019" s="266">
        <v>1</v>
      </c>
      <c r="D1019" s="271">
        <v>1800000</v>
      </c>
    </row>
    <row r="1020" spans="2:4" ht="17.649999999999999" customHeight="1" x14ac:dyDescent="0.25">
      <c r="B1020" s="276" t="s">
        <v>539</v>
      </c>
      <c r="C1020" s="266">
        <v>1</v>
      </c>
      <c r="D1020" s="271">
        <v>1964900</v>
      </c>
    </row>
    <row r="1021" spans="2:4" ht="17.649999999999999" customHeight="1" x14ac:dyDescent="0.25">
      <c r="B1021" s="276" t="s">
        <v>401</v>
      </c>
      <c r="C1021" s="266">
        <v>1</v>
      </c>
      <c r="D1021" s="271">
        <v>1944178.36</v>
      </c>
    </row>
    <row r="1022" spans="2:4" ht="17.649999999999999" customHeight="1" x14ac:dyDescent="0.25">
      <c r="B1022" s="276" t="s">
        <v>196</v>
      </c>
      <c r="C1022" s="266">
        <v>1</v>
      </c>
      <c r="D1022" s="271">
        <v>1914602</v>
      </c>
    </row>
    <row r="1023" spans="2:4" ht="17.649999999999999" customHeight="1" x14ac:dyDescent="0.25">
      <c r="B1023" s="276" t="s">
        <v>228</v>
      </c>
      <c r="C1023" s="266">
        <v>1</v>
      </c>
      <c r="D1023" s="271">
        <v>1702116.83</v>
      </c>
    </row>
    <row r="1024" spans="2:4" ht="17.649999999999999" customHeight="1" x14ac:dyDescent="0.25">
      <c r="B1024" s="276" t="s">
        <v>205</v>
      </c>
      <c r="C1024" s="266">
        <v>2</v>
      </c>
      <c r="D1024" s="271">
        <v>3918040</v>
      </c>
    </row>
    <row r="1025" spans="2:4" ht="17.649999999999999" customHeight="1" x14ac:dyDescent="0.25">
      <c r="B1025" s="276" t="s">
        <v>354</v>
      </c>
      <c r="C1025" s="266">
        <v>1</v>
      </c>
      <c r="D1025" s="271">
        <v>1475921.08</v>
      </c>
    </row>
    <row r="1026" spans="2:4" ht="17.649999999999999" customHeight="1" x14ac:dyDescent="0.25">
      <c r="B1026" s="276" t="s">
        <v>349</v>
      </c>
      <c r="C1026" s="266">
        <v>1</v>
      </c>
      <c r="D1026" s="271">
        <v>2108128</v>
      </c>
    </row>
    <row r="1027" spans="2:4" ht="17.649999999999999" customHeight="1" x14ac:dyDescent="0.25">
      <c r="B1027" s="276" t="s">
        <v>781</v>
      </c>
      <c r="C1027" s="266">
        <v>1</v>
      </c>
      <c r="D1027" s="271">
        <v>1953794.29</v>
      </c>
    </row>
    <row r="1028" spans="2:4" ht="17.649999999999999" customHeight="1" x14ac:dyDescent="0.25">
      <c r="B1028" s="276" t="s">
        <v>380</v>
      </c>
      <c r="C1028" s="266">
        <v>1</v>
      </c>
      <c r="D1028" s="271">
        <v>3376331.23</v>
      </c>
    </row>
    <row r="1029" spans="2:4" ht="17.649999999999999" customHeight="1" x14ac:dyDescent="0.25">
      <c r="B1029" s="276" t="s">
        <v>312</v>
      </c>
      <c r="C1029" s="266">
        <v>1</v>
      </c>
      <c r="D1029" s="271">
        <v>169767.66</v>
      </c>
    </row>
    <row r="1030" spans="2:4" ht="17.649999999999999" customHeight="1" x14ac:dyDescent="0.25">
      <c r="B1030" s="276" t="s">
        <v>1288</v>
      </c>
      <c r="C1030" s="266">
        <v>133</v>
      </c>
      <c r="D1030" s="271">
        <v>267836678.45000005</v>
      </c>
    </row>
    <row r="1031" spans="2:4" ht="17.649999999999999" customHeight="1" x14ac:dyDescent="0.25">
      <c r="B1031" s="274" t="s">
        <v>268</v>
      </c>
      <c r="C1031" s="266">
        <v>45</v>
      </c>
      <c r="D1031" s="271">
        <v>91033190</v>
      </c>
    </row>
    <row r="1032" spans="2:4" ht="17.649999999999999" customHeight="1" x14ac:dyDescent="0.25">
      <c r="B1032" s="276" t="s">
        <v>851</v>
      </c>
      <c r="C1032" s="266">
        <v>1</v>
      </c>
      <c r="D1032" s="271">
        <v>1983178</v>
      </c>
    </row>
    <row r="1033" spans="2:4" ht="17.649999999999999" customHeight="1" x14ac:dyDescent="0.25">
      <c r="B1033" s="276" t="s">
        <v>860</v>
      </c>
      <c r="C1033" s="266">
        <v>1</v>
      </c>
      <c r="D1033" s="271">
        <v>1999800</v>
      </c>
    </row>
    <row r="1034" spans="2:4" ht="17.649999999999999" customHeight="1" x14ac:dyDescent="0.25">
      <c r="B1034" s="276" t="s">
        <v>239</v>
      </c>
      <c r="C1034" s="266">
        <v>4</v>
      </c>
      <c r="D1034" s="271">
        <v>7555496</v>
      </c>
    </row>
    <row r="1035" spans="2:4" ht="17.649999999999999" customHeight="1" x14ac:dyDescent="0.25">
      <c r="B1035" s="276" t="s">
        <v>829</v>
      </c>
      <c r="C1035" s="266">
        <v>8</v>
      </c>
      <c r="D1035" s="271">
        <v>13887705</v>
      </c>
    </row>
    <row r="1036" spans="2:4" ht="17.649999999999999" customHeight="1" x14ac:dyDescent="0.25">
      <c r="B1036" s="276" t="s">
        <v>827</v>
      </c>
      <c r="C1036" s="266">
        <v>1</v>
      </c>
      <c r="D1036" s="271">
        <v>5000000</v>
      </c>
    </row>
    <row r="1037" spans="2:4" ht="17.649999999999999" customHeight="1" x14ac:dyDescent="0.25">
      <c r="B1037" s="276" t="s">
        <v>384</v>
      </c>
      <c r="C1037" s="266">
        <v>2</v>
      </c>
      <c r="D1037" s="271">
        <v>3546968</v>
      </c>
    </row>
    <row r="1038" spans="2:4" ht="17.649999999999999" customHeight="1" x14ac:dyDescent="0.25">
      <c r="B1038" s="276" t="s">
        <v>796</v>
      </c>
      <c r="C1038" s="266">
        <v>8</v>
      </c>
      <c r="D1038" s="271">
        <v>14993949</v>
      </c>
    </row>
    <row r="1039" spans="2:4" ht="17.649999999999999" customHeight="1" x14ac:dyDescent="0.25">
      <c r="B1039" s="276" t="s">
        <v>192</v>
      </c>
      <c r="C1039" s="266">
        <v>5</v>
      </c>
      <c r="D1039" s="271">
        <v>13062037</v>
      </c>
    </row>
    <row r="1040" spans="2:4" ht="17.649999999999999" customHeight="1" x14ac:dyDescent="0.25">
      <c r="B1040" s="276" t="s">
        <v>858</v>
      </c>
      <c r="C1040" s="266">
        <v>1</v>
      </c>
      <c r="D1040" s="271">
        <v>1850003</v>
      </c>
    </row>
    <row r="1041" spans="2:4" ht="17.649999999999999" customHeight="1" x14ac:dyDescent="0.25">
      <c r="B1041" s="276" t="s">
        <v>263</v>
      </c>
      <c r="C1041" s="266">
        <v>1</v>
      </c>
      <c r="D1041" s="271">
        <v>3493536</v>
      </c>
    </row>
    <row r="1042" spans="2:4" ht="17.649999999999999" customHeight="1" x14ac:dyDescent="0.25">
      <c r="B1042" s="276" t="s">
        <v>839</v>
      </c>
      <c r="C1042" s="266">
        <v>2</v>
      </c>
      <c r="D1042" s="271">
        <v>3365171</v>
      </c>
    </row>
    <row r="1043" spans="2:4" ht="17.649999999999999" customHeight="1" x14ac:dyDescent="0.25">
      <c r="B1043" s="276" t="s">
        <v>792</v>
      </c>
      <c r="C1043" s="266">
        <v>1</v>
      </c>
      <c r="D1043" s="271">
        <v>1504338</v>
      </c>
    </row>
    <row r="1044" spans="2:4" ht="17.649999999999999" customHeight="1" x14ac:dyDescent="0.25">
      <c r="B1044" s="276" t="s">
        <v>837</v>
      </c>
      <c r="C1044" s="266">
        <v>1</v>
      </c>
      <c r="D1044" s="271">
        <v>1255882</v>
      </c>
    </row>
    <row r="1045" spans="2:4" ht="17.649999999999999" customHeight="1" x14ac:dyDescent="0.25">
      <c r="B1045" s="276" t="s">
        <v>824</v>
      </c>
      <c r="C1045" s="266">
        <v>1</v>
      </c>
      <c r="D1045" s="271">
        <v>1985940</v>
      </c>
    </row>
    <row r="1046" spans="2:4" ht="17.649999999999999" customHeight="1" x14ac:dyDescent="0.25">
      <c r="B1046" s="276" t="s">
        <v>804</v>
      </c>
      <c r="C1046" s="266">
        <v>1</v>
      </c>
      <c r="D1046" s="271">
        <v>2000000</v>
      </c>
    </row>
    <row r="1047" spans="2:4" ht="17.649999999999999" customHeight="1" x14ac:dyDescent="0.25">
      <c r="B1047" s="276" t="s">
        <v>841</v>
      </c>
      <c r="C1047" s="266">
        <v>1</v>
      </c>
      <c r="D1047" s="271">
        <v>1933207</v>
      </c>
    </row>
    <row r="1048" spans="2:4" ht="17.649999999999999" customHeight="1" x14ac:dyDescent="0.25">
      <c r="B1048" s="276" t="s">
        <v>820</v>
      </c>
      <c r="C1048" s="266">
        <v>1</v>
      </c>
      <c r="D1048" s="271">
        <v>2000000</v>
      </c>
    </row>
    <row r="1049" spans="2:4" ht="17.649999999999999" customHeight="1" x14ac:dyDescent="0.25">
      <c r="B1049" s="276" t="s">
        <v>799</v>
      </c>
      <c r="C1049" s="266">
        <v>1</v>
      </c>
      <c r="D1049" s="271">
        <v>997964</v>
      </c>
    </row>
    <row r="1050" spans="2:4" ht="17.649999999999999" customHeight="1" x14ac:dyDescent="0.25">
      <c r="B1050" s="276" t="s">
        <v>846</v>
      </c>
      <c r="C1050" s="266">
        <v>1</v>
      </c>
      <c r="D1050" s="271">
        <v>1598925</v>
      </c>
    </row>
    <row r="1051" spans="2:4" ht="17.649999999999999" customHeight="1" x14ac:dyDescent="0.25">
      <c r="B1051" s="276" t="s">
        <v>844</v>
      </c>
      <c r="C1051" s="266">
        <v>1</v>
      </c>
      <c r="D1051" s="271">
        <v>1597080</v>
      </c>
    </row>
    <row r="1052" spans="2:4" ht="17.649999999999999" customHeight="1" x14ac:dyDescent="0.25">
      <c r="B1052" s="276" t="s">
        <v>307</v>
      </c>
      <c r="C1052" s="266">
        <v>1</v>
      </c>
      <c r="D1052" s="271">
        <v>3458070</v>
      </c>
    </row>
    <row r="1053" spans="2:4" ht="17.649999999999999" customHeight="1" x14ac:dyDescent="0.25">
      <c r="B1053" s="276" t="s">
        <v>1288</v>
      </c>
      <c r="C1053" s="266">
        <v>1</v>
      </c>
      <c r="D1053" s="271">
        <v>1963941</v>
      </c>
    </row>
    <row r="1054" spans="2:4" ht="17.649999999999999" customHeight="1" x14ac:dyDescent="0.25">
      <c r="B1054" s="274" t="s">
        <v>182</v>
      </c>
      <c r="C1054" s="266">
        <v>75</v>
      </c>
      <c r="D1054" s="271">
        <v>159294991.44</v>
      </c>
    </row>
    <row r="1055" spans="2:4" ht="17.649999999999999" customHeight="1" x14ac:dyDescent="0.25">
      <c r="B1055" s="276" t="s">
        <v>239</v>
      </c>
      <c r="C1055" s="266">
        <v>1</v>
      </c>
      <c r="D1055" s="271">
        <v>1906123</v>
      </c>
    </row>
    <row r="1056" spans="2:4" ht="17.649999999999999" customHeight="1" x14ac:dyDescent="0.25">
      <c r="B1056" s="276" t="s">
        <v>390</v>
      </c>
      <c r="C1056" s="266">
        <v>2</v>
      </c>
      <c r="D1056" s="271">
        <v>4000001</v>
      </c>
    </row>
    <row r="1057" spans="2:4" ht="17.649999999999999" customHeight="1" x14ac:dyDescent="0.25">
      <c r="B1057" s="276" t="s">
        <v>241</v>
      </c>
      <c r="C1057" s="266">
        <v>1</v>
      </c>
      <c r="D1057" s="271">
        <v>1997386</v>
      </c>
    </row>
    <row r="1058" spans="2:4" ht="17.649999999999999" customHeight="1" x14ac:dyDescent="0.25">
      <c r="B1058" s="276" t="s">
        <v>1221</v>
      </c>
      <c r="C1058" s="266">
        <v>1</v>
      </c>
      <c r="D1058" s="271">
        <v>1997386</v>
      </c>
    </row>
    <row r="1059" spans="2:4" ht="17.649999999999999" customHeight="1" x14ac:dyDescent="0.25">
      <c r="B1059" s="276" t="s">
        <v>1219</v>
      </c>
      <c r="C1059" s="266">
        <v>3</v>
      </c>
      <c r="D1059" s="271">
        <v>5638801</v>
      </c>
    </row>
    <row r="1060" spans="2:4" ht="17.649999999999999" customHeight="1" x14ac:dyDescent="0.25">
      <c r="B1060" s="276" t="s">
        <v>1260</v>
      </c>
      <c r="C1060" s="266">
        <v>1</v>
      </c>
      <c r="D1060" s="271">
        <v>3559038.96</v>
      </c>
    </row>
    <row r="1061" spans="2:4" ht="17.649999999999999" customHeight="1" x14ac:dyDescent="0.25">
      <c r="B1061" s="276" t="s">
        <v>1269</v>
      </c>
      <c r="C1061" s="266">
        <v>1</v>
      </c>
      <c r="D1061" s="271">
        <v>3498331</v>
      </c>
    </row>
    <row r="1062" spans="2:4" ht="17.649999999999999" customHeight="1" x14ac:dyDescent="0.25">
      <c r="B1062" s="276" t="s">
        <v>1256</v>
      </c>
      <c r="C1062" s="266">
        <v>1</v>
      </c>
      <c r="D1062" s="271">
        <v>1930460</v>
      </c>
    </row>
    <row r="1063" spans="2:4" ht="17.649999999999999" customHeight="1" x14ac:dyDescent="0.25">
      <c r="B1063" s="276" t="s">
        <v>1211</v>
      </c>
      <c r="C1063" s="266">
        <v>1</v>
      </c>
      <c r="D1063" s="271">
        <v>1925000</v>
      </c>
    </row>
    <row r="1064" spans="2:4" ht="17.649999999999999" customHeight="1" x14ac:dyDescent="0.25">
      <c r="B1064" s="276" t="s">
        <v>1230</v>
      </c>
      <c r="C1064" s="266">
        <v>2</v>
      </c>
      <c r="D1064" s="271">
        <v>3994506.7199999997</v>
      </c>
    </row>
    <row r="1065" spans="2:4" ht="17.649999999999999" customHeight="1" x14ac:dyDescent="0.25">
      <c r="B1065" s="276" t="s">
        <v>864</v>
      </c>
      <c r="C1065" s="266">
        <v>4</v>
      </c>
      <c r="D1065" s="271">
        <v>7987000</v>
      </c>
    </row>
    <row r="1066" spans="2:4" ht="17.649999999999999" customHeight="1" x14ac:dyDescent="0.25">
      <c r="B1066" s="276" t="s">
        <v>1174</v>
      </c>
      <c r="C1066" s="266">
        <v>2</v>
      </c>
      <c r="D1066" s="271">
        <v>3999636.7</v>
      </c>
    </row>
    <row r="1067" spans="2:4" ht="17.649999999999999" customHeight="1" x14ac:dyDescent="0.25">
      <c r="B1067" s="276" t="s">
        <v>1264</v>
      </c>
      <c r="C1067" s="266">
        <v>2</v>
      </c>
      <c r="D1067" s="271">
        <v>3998070.59</v>
      </c>
    </row>
    <row r="1068" spans="2:4" ht="17.649999999999999" customHeight="1" x14ac:dyDescent="0.25">
      <c r="B1068" s="276" t="s">
        <v>203</v>
      </c>
      <c r="C1068" s="266">
        <v>6</v>
      </c>
      <c r="D1068" s="271">
        <v>11965473</v>
      </c>
    </row>
    <row r="1069" spans="2:4" ht="17.649999999999999" customHeight="1" x14ac:dyDescent="0.25">
      <c r="B1069" s="276" t="s">
        <v>1179</v>
      </c>
      <c r="C1069" s="266">
        <v>30</v>
      </c>
      <c r="D1069" s="271">
        <v>60410526.770000003</v>
      </c>
    </row>
    <row r="1070" spans="2:4" ht="17.649999999999999" customHeight="1" x14ac:dyDescent="0.25">
      <c r="B1070" s="276" t="s">
        <v>1245</v>
      </c>
      <c r="C1070" s="266">
        <v>1</v>
      </c>
      <c r="D1070" s="271">
        <v>3000000</v>
      </c>
    </row>
    <row r="1071" spans="2:4" ht="17.649999999999999" customHeight="1" x14ac:dyDescent="0.25">
      <c r="B1071" s="276" t="s">
        <v>866</v>
      </c>
      <c r="C1071" s="266">
        <v>3</v>
      </c>
      <c r="D1071" s="271">
        <v>5946304.7000000002</v>
      </c>
    </row>
    <row r="1072" spans="2:4" ht="17.649999999999999" customHeight="1" x14ac:dyDescent="0.25">
      <c r="B1072" s="276" t="s">
        <v>839</v>
      </c>
      <c r="C1072" s="266">
        <v>3</v>
      </c>
      <c r="D1072" s="271">
        <v>5602861</v>
      </c>
    </row>
    <row r="1073" spans="2:4" ht="17.649999999999999" customHeight="1" x14ac:dyDescent="0.25">
      <c r="B1073" s="276" t="s">
        <v>1258</v>
      </c>
      <c r="C1073" s="266"/>
      <c r="D1073" s="271">
        <v>2565588</v>
      </c>
    </row>
    <row r="1074" spans="2:4" ht="17.649999999999999" customHeight="1" x14ac:dyDescent="0.25">
      <c r="B1074" s="276" t="s">
        <v>1228</v>
      </c>
      <c r="C1074" s="266">
        <v>1</v>
      </c>
      <c r="D1074" s="271">
        <v>1810000</v>
      </c>
    </row>
    <row r="1075" spans="2:4" ht="17.649999999999999" customHeight="1" x14ac:dyDescent="0.25">
      <c r="B1075" s="276" t="s">
        <v>869</v>
      </c>
      <c r="C1075" s="266">
        <v>2</v>
      </c>
      <c r="D1075" s="271">
        <v>2700436</v>
      </c>
    </row>
    <row r="1076" spans="2:4" ht="17.649999999999999" customHeight="1" x14ac:dyDescent="0.25">
      <c r="B1076" s="276" t="s">
        <v>556</v>
      </c>
      <c r="C1076" s="266">
        <v>1</v>
      </c>
      <c r="D1076" s="271">
        <v>1571349</v>
      </c>
    </row>
    <row r="1077" spans="2:4" ht="17.649999999999999" customHeight="1" x14ac:dyDescent="0.25">
      <c r="B1077" s="276" t="s">
        <v>876</v>
      </c>
      <c r="C1077" s="266">
        <v>1</v>
      </c>
      <c r="D1077" s="271">
        <v>1146935</v>
      </c>
    </row>
    <row r="1078" spans="2:4" ht="17.649999999999999" customHeight="1" x14ac:dyDescent="0.25">
      <c r="B1078" s="276" t="s">
        <v>399</v>
      </c>
      <c r="C1078" s="266">
        <v>1</v>
      </c>
      <c r="D1078" s="271">
        <v>1978529</v>
      </c>
    </row>
    <row r="1079" spans="2:4" ht="17.649999999999999" customHeight="1" x14ac:dyDescent="0.25">
      <c r="B1079" s="276" t="s">
        <v>1215</v>
      </c>
      <c r="C1079" s="266">
        <v>1</v>
      </c>
      <c r="D1079" s="271">
        <v>3496978</v>
      </c>
    </row>
    <row r="1080" spans="2:4" ht="17.649999999999999" customHeight="1" x14ac:dyDescent="0.25">
      <c r="B1080" s="276" t="s">
        <v>1247</v>
      </c>
      <c r="C1080" s="266">
        <v>1</v>
      </c>
      <c r="D1080" s="271">
        <v>1617704</v>
      </c>
    </row>
    <row r="1081" spans="2:4" ht="17.649999999999999" customHeight="1" x14ac:dyDescent="0.25">
      <c r="B1081" s="276" t="s">
        <v>1288</v>
      </c>
      <c r="C1081" s="266">
        <v>2</v>
      </c>
      <c r="D1081" s="271">
        <v>9050566</v>
      </c>
    </row>
    <row r="1082" spans="2:4" ht="17.649999999999999" customHeight="1" x14ac:dyDescent="0.25">
      <c r="B1082" s="274" t="s">
        <v>249</v>
      </c>
      <c r="C1082" s="266">
        <v>12</v>
      </c>
      <c r="D1082" s="271">
        <v>24252859.579999998</v>
      </c>
    </row>
    <row r="1083" spans="2:4" ht="17.649999999999999" customHeight="1" x14ac:dyDescent="0.25">
      <c r="B1083" s="276" t="s">
        <v>395</v>
      </c>
      <c r="C1083" s="266">
        <v>1</v>
      </c>
      <c r="D1083" s="271">
        <v>1908369.03</v>
      </c>
    </row>
    <row r="1084" spans="2:4" ht="17.649999999999999" customHeight="1" x14ac:dyDescent="0.25">
      <c r="B1084" s="276" t="s">
        <v>783</v>
      </c>
      <c r="C1084" s="266">
        <v>1</v>
      </c>
      <c r="D1084" s="271">
        <v>1617948</v>
      </c>
    </row>
    <row r="1085" spans="2:4" ht="17.649999999999999" customHeight="1" x14ac:dyDescent="0.25">
      <c r="B1085" s="276" t="s">
        <v>519</v>
      </c>
      <c r="C1085" s="266">
        <v>1</v>
      </c>
      <c r="D1085" s="271">
        <v>1978291</v>
      </c>
    </row>
    <row r="1086" spans="2:4" ht="17.649999999999999" customHeight="1" x14ac:dyDescent="0.25">
      <c r="B1086" s="276" t="s">
        <v>390</v>
      </c>
      <c r="C1086" s="266">
        <v>1</v>
      </c>
      <c r="D1086" s="271">
        <v>1455689.86</v>
      </c>
    </row>
    <row r="1087" spans="2:4" ht="17.649999999999999" customHeight="1" x14ac:dyDescent="0.25">
      <c r="B1087" s="276" t="s">
        <v>1208</v>
      </c>
      <c r="C1087" s="266">
        <v>1</v>
      </c>
      <c r="D1087" s="271">
        <v>1985249.16</v>
      </c>
    </row>
    <row r="1088" spans="2:4" ht="17.649999999999999" customHeight="1" x14ac:dyDescent="0.25">
      <c r="B1088" s="276" t="s">
        <v>517</v>
      </c>
      <c r="C1088" s="266">
        <v>1</v>
      </c>
      <c r="D1088" s="271">
        <v>1883360</v>
      </c>
    </row>
    <row r="1089" spans="2:4" ht="17.649999999999999" customHeight="1" x14ac:dyDescent="0.25">
      <c r="B1089" s="276" t="s">
        <v>511</v>
      </c>
      <c r="C1089" s="266">
        <v>1</v>
      </c>
      <c r="D1089" s="271">
        <v>1938899</v>
      </c>
    </row>
    <row r="1090" spans="2:4" ht="17.649999999999999" customHeight="1" x14ac:dyDescent="0.25">
      <c r="B1090" s="276" t="s">
        <v>467</v>
      </c>
      <c r="C1090" s="266">
        <v>1</v>
      </c>
      <c r="D1090" s="271">
        <v>913440.53</v>
      </c>
    </row>
    <row r="1091" spans="2:4" ht="17.649999999999999" customHeight="1" x14ac:dyDescent="0.25">
      <c r="B1091" s="276" t="s">
        <v>399</v>
      </c>
      <c r="C1091" s="266">
        <v>1</v>
      </c>
      <c r="D1091" s="271">
        <v>1761068</v>
      </c>
    </row>
    <row r="1092" spans="2:4" ht="17.649999999999999" customHeight="1" x14ac:dyDescent="0.25">
      <c r="B1092" s="276" t="s">
        <v>507</v>
      </c>
      <c r="C1092" s="266">
        <v>1</v>
      </c>
      <c r="D1092" s="271">
        <v>1766477</v>
      </c>
    </row>
    <row r="1093" spans="2:4" ht="17.649999999999999" customHeight="1" x14ac:dyDescent="0.25">
      <c r="B1093" s="276" t="s">
        <v>509</v>
      </c>
      <c r="C1093" s="266">
        <v>2</v>
      </c>
      <c r="D1093" s="271">
        <v>3756018</v>
      </c>
    </row>
    <row r="1094" spans="2:4" ht="17.649999999999999" customHeight="1" x14ac:dyDescent="0.25">
      <c r="B1094" s="276" t="s">
        <v>1288</v>
      </c>
      <c r="C1094" s="266"/>
      <c r="D1094" s="271">
        <v>3288050</v>
      </c>
    </row>
    <row r="1095" spans="2:4" ht="17.649999999999999" customHeight="1" x14ac:dyDescent="0.25">
      <c r="B1095" s="274" t="s">
        <v>194</v>
      </c>
      <c r="C1095" s="266">
        <v>8</v>
      </c>
      <c r="D1095" s="271">
        <v>20448890.18</v>
      </c>
    </row>
    <row r="1096" spans="2:4" ht="17.649999999999999" customHeight="1" x14ac:dyDescent="0.25">
      <c r="B1096" s="276" t="s">
        <v>566</v>
      </c>
      <c r="C1096" s="266">
        <v>1</v>
      </c>
      <c r="D1096" s="271">
        <v>3256108.18</v>
      </c>
    </row>
    <row r="1097" spans="2:4" ht="17.649999999999999" customHeight="1" x14ac:dyDescent="0.25">
      <c r="B1097" s="276" t="s">
        <v>563</v>
      </c>
      <c r="C1097" s="266">
        <v>2</v>
      </c>
      <c r="D1097" s="271">
        <v>4639680</v>
      </c>
    </row>
    <row r="1098" spans="2:4" ht="17.649999999999999" customHeight="1" x14ac:dyDescent="0.25">
      <c r="B1098" s="276" t="s">
        <v>884</v>
      </c>
      <c r="C1098" s="266">
        <v>1</v>
      </c>
      <c r="D1098" s="271">
        <v>3017589</v>
      </c>
    </row>
    <row r="1099" spans="2:4" ht="17.649999999999999" customHeight="1" x14ac:dyDescent="0.25">
      <c r="B1099" s="276" t="s">
        <v>1206</v>
      </c>
      <c r="C1099" s="266">
        <v>1</v>
      </c>
      <c r="D1099" s="271">
        <v>2459978</v>
      </c>
    </row>
    <row r="1100" spans="2:4" ht="17.649999999999999" customHeight="1" x14ac:dyDescent="0.25">
      <c r="B1100" s="276" t="s">
        <v>886</v>
      </c>
      <c r="C1100" s="266">
        <v>1</v>
      </c>
      <c r="D1100" s="271">
        <v>2673789</v>
      </c>
    </row>
    <row r="1101" spans="2:4" ht="17.649999999999999" customHeight="1" x14ac:dyDescent="0.25">
      <c r="B1101" s="276" t="s">
        <v>561</v>
      </c>
      <c r="C1101" s="266">
        <v>1</v>
      </c>
      <c r="D1101" s="271">
        <v>1401920</v>
      </c>
    </row>
    <row r="1102" spans="2:4" ht="17.649999999999999" customHeight="1" x14ac:dyDescent="0.25">
      <c r="B1102" s="276" t="s">
        <v>882</v>
      </c>
      <c r="C1102" s="266">
        <v>1</v>
      </c>
      <c r="D1102" s="271">
        <v>2999826</v>
      </c>
    </row>
    <row r="1103" spans="2:4" ht="17.649999999999999" customHeight="1" x14ac:dyDescent="0.25">
      <c r="B1103" s="270" t="s">
        <v>1289</v>
      </c>
      <c r="C1103" s="266">
        <v>754</v>
      </c>
      <c r="D1103" s="271">
        <v>1664791213.5199997</v>
      </c>
    </row>
    <row r="1104" spans="2:4" ht="17.649999999999999" customHeight="1" x14ac:dyDescent="0.25">
      <c r="B1104"/>
      <c r="C1104"/>
      <c r="D1104"/>
    </row>
    <row r="1105" spans="2:4" ht="17.649999999999999" customHeight="1" x14ac:dyDescent="0.25">
      <c r="B1105"/>
      <c r="C1105"/>
      <c r="D1105"/>
    </row>
    <row r="1106" spans="2:4" ht="17.649999999999999" customHeight="1" x14ac:dyDescent="0.25">
      <c r="B1106"/>
      <c r="C1106"/>
      <c r="D1106"/>
    </row>
    <row r="1107" spans="2:4" ht="17.649999999999999" customHeight="1" x14ac:dyDescent="0.25">
      <c r="B1107"/>
      <c r="C1107"/>
      <c r="D1107"/>
    </row>
    <row r="1108" spans="2:4" ht="17.649999999999999" customHeight="1" x14ac:dyDescent="0.25">
      <c r="B1108"/>
      <c r="C1108"/>
      <c r="D1108"/>
    </row>
    <row r="1109" spans="2:4" ht="17.649999999999999" customHeight="1" x14ac:dyDescent="0.25">
      <c r="B1109"/>
      <c r="C1109"/>
      <c r="D1109"/>
    </row>
    <row r="1110" spans="2:4" ht="17.649999999999999" customHeight="1" x14ac:dyDescent="0.25">
      <c r="B1110"/>
      <c r="C1110"/>
      <c r="D1110"/>
    </row>
    <row r="1111" spans="2:4" ht="17.649999999999999" customHeight="1" x14ac:dyDescent="0.25">
      <c r="B1111"/>
      <c r="C1111"/>
      <c r="D1111"/>
    </row>
    <row r="1112" spans="2:4" ht="17.649999999999999" customHeight="1" x14ac:dyDescent="0.25">
      <c r="B1112"/>
      <c r="C1112"/>
      <c r="D1112"/>
    </row>
    <row r="1113" spans="2:4" ht="17.649999999999999" customHeight="1" x14ac:dyDescent="0.25">
      <c r="B1113"/>
      <c r="C1113"/>
      <c r="D1113"/>
    </row>
    <row r="1114" spans="2:4" ht="17.649999999999999" customHeight="1" x14ac:dyDescent="0.25">
      <c r="B1114"/>
      <c r="C1114"/>
      <c r="D1114"/>
    </row>
  </sheetData>
  <autoFilter ref="B2:J786" xr:uid="{D280EA75-D4E6-43FB-8E69-6851F4280552}">
    <sortState xmlns:xlrd2="http://schemas.microsoft.com/office/spreadsheetml/2017/richdata2" ref="B3:J786">
      <sortCondition ref="G2:G786"/>
    </sortState>
  </autoFilter>
  <conditionalFormatting sqref="B714 D714:H714">
    <cfRule type="cellIs" dxfId="100" priority="7" operator="equal">
      <formula>$O$1</formula>
    </cfRule>
    <cfRule type="cellIs" dxfId="99" priority="8" operator="equal">
      <formula>1749989.25</formula>
    </cfRule>
  </conditionalFormatting>
  <conditionalFormatting sqref="B715:B754 D715:H754">
    <cfRule type="cellIs" dxfId="98" priority="5" operator="equal">
      <formula>$O$1</formula>
    </cfRule>
    <cfRule type="cellIs" dxfId="97" priority="6" operator="equal">
      <formula>1749989.25</formula>
    </cfRule>
  </conditionalFormatting>
  <conditionalFormatting sqref="B755:B784 D755:H784">
    <cfRule type="cellIs" dxfId="96" priority="3" operator="equal">
      <formula>$O$1</formula>
    </cfRule>
    <cfRule type="cellIs" dxfId="95" priority="4" operator="equal">
      <formula>1749989.25</formula>
    </cfRule>
  </conditionalFormatting>
  <conditionalFormatting sqref="B785 D785:H785">
    <cfRule type="cellIs" dxfId="94" priority="1" operator="equal">
      <formula>$O$1</formula>
    </cfRule>
    <cfRule type="cellIs" dxfId="93" priority="2" operator="equal">
      <formula>1749989.25</formula>
    </cfRule>
  </conditionalFormatting>
  <pageMargins left="0.23" right="0.27" top="0.6" bottom="0.31" header="0.3" footer="0.3"/>
  <pageSetup scale="43" fitToHeight="0" orientation="landscape" horizontalDpi="0"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5BD62-3CCF-4B12-8D85-DAA595ECD588}">
  <dimension ref="A1:M48"/>
  <sheetViews>
    <sheetView showGridLines="0" zoomScale="48" zoomScaleNormal="48" zoomScaleSheetLayoutView="30" workbookViewId="0">
      <pane xSplit="9" ySplit="5" topLeftCell="J6" activePane="bottomRight" state="frozen"/>
      <selection pane="topRight" activeCell="J1" sqref="J1"/>
      <selection pane="bottomLeft" activeCell="A6" sqref="A6"/>
      <selection pane="bottomRight" activeCell="A6" sqref="A6:A10"/>
    </sheetView>
  </sheetViews>
  <sheetFormatPr baseColWidth="10" defaultColWidth="10.85546875" defaultRowHeight="15" x14ac:dyDescent="0.25"/>
  <cols>
    <col min="1" max="1" width="20.42578125" style="18" customWidth="1"/>
    <col min="2" max="2" width="38.42578125" style="20" customWidth="1"/>
    <col min="3" max="3" width="9.7109375" style="20" customWidth="1"/>
    <col min="4" max="4" width="42.85546875" style="3" customWidth="1"/>
    <col min="5" max="5" width="45.140625" style="3" customWidth="1"/>
    <col min="6" max="6" width="20" style="3" customWidth="1"/>
    <col min="7" max="7" width="21.42578125" style="3" customWidth="1"/>
    <col min="8" max="8" width="43.5703125" style="3" customWidth="1"/>
    <col min="9" max="9" width="37.7109375" style="3" customWidth="1"/>
    <col min="10" max="10" width="14.28515625" style="3" customWidth="1"/>
    <col min="11" max="11" width="37.7109375" style="3" customWidth="1"/>
    <col min="12" max="12" width="21.85546875" style="4" bestFit="1" customWidth="1"/>
    <col min="13" max="13" width="13.5703125" style="5" bestFit="1" customWidth="1"/>
    <col min="14" max="14" width="17.140625" style="5" customWidth="1"/>
    <col min="15" max="16384" width="10.85546875" style="5"/>
  </cols>
  <sheetData>
    <row r="1" spans="1:13" x14ac:dyDescent="0.25">
      <c r="B1" s="1" t="s">
        <v>46</v>
      </c>
    </row>
    <row r="2" spans="1:13" x14ac:dyDescent="0.25">
      <c r="B2" s="1" t="s">
        <v>16</v>
      </c>
      <c r="C2" s="1"/>
      <c r="D2" s="20"/>
      <c r="E2" s="20"/>
      <c r="F2" s="20"/>
      <c r="G2" s="20"/>
      <c r="H2" s="20"/>
      <c r="I2" s="2"/>
      <c r="J2" s="2"/>
      <c r="K2" s="2"/>
      <c r="L2" s="16"/>
    </row>
    <row r="3" spans="1:13" ht="34.5" customHeight="1" x14ac:dyDescent="0.25">
      <c r="B3" s="487" t="s">
        <v>47</v>
      </c>
      <c r="C3" s="487"/>
      <c r="D3" s="487"/>
      <c r="E3" s="487"/>
      <c r="F3" s="487"/>
      <c r="G3" s="487"/>
      <c r="H3" s="487"/>
      <c r="I3" s="487"/>
      <c r="J3" s="15"/>
      <c r="K3" s="15" t="s">
        <v>44</v>
      </c>
      <c r="L3" s="16">
        <v>146961200</v>
      </c>
    </row>
    <row r="4" spans="1:13" x14ac:dyDescent="0.25">
      <c r="I4" s="15"/>
      <c r="J4" s="15"/>
      <c r="K4" s="15"/>
      <c r="L4" s="17">
        <v>306740638</v>
      </c>
      <c r="M4" s="22">
        <f>+L3+L45</f>
        <v>306740638</v>
      </c>
    </row>
    <row r="5" spans="1:13" s="11" customFormat="1" ht="30" x14ac:dyDescent="0.25">
      <c r="A5" s="18"/>
      <c r="B5" s="7" t="s">
        <v>17</v>
      </c>
      <c r="C5" s="19"/>
      <c r="D5" s="8" t="s">
        <v>18</v>
      </c>
      <c r="E5" s="9" t="s">
        <v>19</v>
      </c>
      <c r="F5" s="9" t="s">
        <v>20</v>
      </c>
      <c r="G5" s="9" t="s">
        <v>21</v>
      </c>
      <c r="H5" s="9" t="s">
        <v>22</v>
      </c>
      <c r="I5" s="9" t="s">
        <v>23</v>
      </c>
      <c r="J5" s="9" t="s">
        <v>121</v>
      </c>
      <c r="K5" s="9" t="s">
        <v>122</v>
      </c>
      <c r="L5" s="10" t="s">
        <v>48</v>
      </c>
    </row>
    <row r="6" spans="1:13" s="11" customFormat="1" x14ac:dyDescent="0.25">
      <c r="A6" s="470" t="s">
        <v>37</v>
      </c>
      <c r="B6" s="472" t="s">
        <v>95</v>
      </c>
      <c r="C6" s="475">
        <v>100</v>
      </c>
      <c r="D6" s="476" t="s">
        <v>123</v>
      </c>
      <c r="E6" s="456" t="s">
        <v>124</v>
      </c>
      <c r="F6" s="489" t="s">
        <v>45</v>
      </c>
      <c r="G6" s="489" t="s">
        <v>27</v>
      </c>
      <c r="H6" s="492" t="s">
        <v>125</v>
      </c>
      <c r="I6" s="456" t="s">
        <v>126</v>
      </c>
      <c r="J6" s="23" t="s">
        <v>127</v>
      </c>
      <c r="K6" s="23" t="s">
        <v>128</v>
      </c>
      <c r="L6" s="459">
        <v>88563961</v>
      </c>
    </row>
    <row r="7" spans="1:13" s="11" customFormat="1" x14ac:dyDescent="0.25">
      <c r="A7" s="471"/>
      <c r="B7" s="473"/>
      <c r="C7" s="475"/>
      <c r="D7" s="477"/>
      <c r="E7" s="457"/>
      <c r="F7" s="490"/>
      <c r="G7" s="490"/>
      <c r="H7" s="493"/>
      <c r="I7" s="457"/>
      <c r="J7" s="23" t="s">
        <v>129</v>
      </c>
      <c r="K7" s="23" t="s">
        <v>130</v>
      </c>
      <c r="L7" s="460"/>
    </row>
    <row r="8" spans="1:13" s="11" customFormat="1" x14ac:dyDescent="0.25">
      <c r="A8" s="471"/>
      <c r="B8" s="473"/>
      <c r="C8" s="475"/>
      <c r="D8" s="477"/>
      <c r="E8" s="457"/>
      <c r="F8" s="490"/>
      <c r="G8" s="490"/>
      <c r="H8" s="493"/>
      <c r="I8" s="457"/>
      <c r="J8" s="23" t="s">
        <v>131</v>
      </c>
      <c r="K8" s="23" t="s">
        <v>132</v>
      </c>
      <c r="L8" s="460"/>
    </row>
    <row r="9" spans="1:13" s="11" customFormat="1" x14ac:dyDescent="0.25">
      <c r="A9" s="471"/>
      <c r="B9" s="473"/>
      <c r="C9" s="475"/>
      <c r="D9" s="477"/>
      <c r="E9" s="457"/>
      <c r="F9" s="490"/>
      <c r="G9" s="490"/>
      <c r="H9" s="493"/>
      <c r="I9" s="457"/>
      <c r="J9" s="24" t="s">
        <v>133</v>
      </c>
      <c r="K9" s="24" t="s">
        <v>134</v>
      </c>
      <c r="L9" s="460"/>
    </row>
    <row r="10" spans="1:13" s="11" customFormat="1" x14ac:dyDescent="0.25">
      <c r="A10" s="471"/>
      <c r="B10" s="474"/>
      <c r="C10" s="475"/>
      <c r="D10" s="478"/>
      <c r="E10" s="458"/>
      <c r="F10" s="491"/>
      <c r="G10" s="491"/>
      <c r="H10" s="494"/>
      <c r="I10" s="458"/>
      <c r="J10" s="23" t="s">
        <v>135</v>
      </c>
      <c r="K10" s="23" t="s">
        <v>136</v>
      </c>
      <c r="L10" s="460"/>
    </row>
    <row r="11" spans="1:13" s="14" customFormat="1" x14ac:dyDescent="0.25">
      <c r="A11" s="462" t="s">
        <v>37</v>
      </c>
      <c r="B11" s="463" t="s">
        <v>39</v>
      </c>
      <c r="C11" s="466" t="s">
        <v>137</v>
      </c>
      <c r="D11" s="467" t="s">
        <v>41</v>
      </c>
      <c r="E11" s="463" t="s">
        <v>138</v>
      </c>
      <c r="F11" s="463" t="s">
        <v>24</v>
      </c>
      <c r="G11" s="463" t="s">
        <v>25</v>
      </c>
      <c r="H11" s="463" t="s">
        <v>43</v>
      </c>
      <c r="I11" s="463" t="s">
        <v>42</v>
      </c>
      <c r="J11" s="25" t="s">
        <v>139</v>
      </c>
      <c r="K11" s="25" t="s">
        <v>140</v>
      </c>
      <c r="L11" s="460"/>
    </row>
    <row r="12" spans="1:13" s="14" customFormat="1" x14ac:dyDescent="0.25">
      <c r="A12" s="462"/>
      <c r="B12" s="464"/>
      <c r="C12" s="466"/>
      <c r="D12" s="468"/>
      <c r="E12" s="464"/>
      <c r="F12" s="464"/>
      <c r="G12" s="464"/>
      <c r="H12" s="464"/>
      <c r="I12" s="464"/>
      <c r="J12" s="24" t="s">
        <v>141</v>
      </c>
      <c r="K12" s="24" t="s">
        <v>142</v>
      </c>
      <c r="L12" s="460"/>
    </row>
    <row r="13" spans="1:13" s="14" customFormat="1" x14ac:dyDescent="0.25">
      <c r="A13" s="462"/>
      <c r="B13" s="464"/>
      <c r="C13" s="466"/>
      <c r="D13" s="468"/>
      <c r="E13" s="464"/>
      <c r="F13" s="464"/>
      <c r="G13" s="464"/>
      <c r="H13" s="464"/>
      <c r="I13" s="464"/>
      <c r="J13" s="24" t="s">
        <v>133</v>
      </c>
      <c r="K13" s="24" t="s">
        <v>134</v>
      </c>
      <c r="L13" s="460"/>
    </row>
    <row r="14" spans="1:13" s="14" customFormat="1" x14ac:dyDescent="0.25">
      <c r="A14" s="462"/>
      <c r="B14" s="464"/>
      <c r="C14" s="466"/>
      <c r="D14" s="468"/>
      <c r="E14" s="464"/>
      <c r="F14" s="464"/>
      <c r="G14" s="464"/>
      <c r="H14" s="464"/>
      <c r="I14" s="464"/>
      <c r="J14" s="24" t="s">
        <v>143</v>
      </c>
      <c r="K14" s="24" t="s">
        <v>144</v>
      </c>
      <c r="L14" s="460"/>
    </row>
    <row r="15" spans="1:13" s="14" customFormat="1" x14ac:dyDescent="0.25">
      <c r="A15" s="462"/>
      <c r="B15" s="464"/>
      <c r="C15" s="466"/>
      <c r="D15" s="468"/>
      <c r="E15" s="464"/>
      <c r="F15" s="464"/>
      <c r="G15" s="464"/>
      <c r="H15" s="464"/>
      <c r="I15" s="464"/>
      <c r="J15" s="24" t="s">
        <v>145</v>
      </c>
      <c r="K15" s="24" t="s">
        <v>146</v>
      </c>
      <c r="L15" s="460"/>
    </row>
    <row r="16" spans="1:13" s="14" customFormat="1" x14ac:dyDescent="0.25">
      <c r="A16" s="462"/>
      <c r="B16" s="464"/>
      <c r="C16" s="466"/>
      <c r="D16" s="468"/>
      <c r="E16" s="464"/>
      <c r="F16" s="464"/>
      <c r="G16" s="464"/>
      <c r="H16" s="464"/>
      <c r="I16" s="464"/>
      <c r="J16" s="24" t="s">
        <v>147</v>
      </c>
      <c r="K16" s="24" t="s">
        <v>148</v>
      </c>
      <c r="L16" s="460"/>
    </row>
    <row r="17" spans="1:12" s="14" customFormat="1" x14ac:dyDescent="0.25">
      <c r="A17" s="462"/>
      <c r="B17" s="464"/>
      <c r="C17" s="466"/>
      <c r="D17" s="468"/>
      <c r="E17" s="464"/>
      <c r="F17" s="464"/>
      <c r="G17" s="464"/>
      <c r="H17" s="464"/>
      <c r="I17" s="464"/>
      <c r="J17" s="24" t="s">
        <v>149</v>
      </c>
      <c r="K17" s="24" t="s">
        <v>150</v>
      </c>
      <c r="L17" s="460"/>
    </row>
    <row r="18" spans="1:12" s="14" customFormat="1" x14ac:dyDescent="0.25">
      <c r="A18" s="462"/>
      <c r="B18" s="464"/>
      <c r="C18" s="466"/>
      <c r="D18" s="468"/>
      <c r="E18" s="464"/>
      <c r="F18" s="464"/>
      <c r="G18" s="464"/>
      <c r="H18" s="464"/>
      <c r="I18" s="464"/>
      <c r="J18" s="24" t="s">
        <v>151</v>
      </c>
      <c r="K18" s="24" t="s">
        <v>152</v>
      </c>
      <c r="L18" s="460"/>
    </row>
    <row r="19" spans="1:12" s="14" customFormat="1" x14ac:dyDescent="0.25">
      <c r="A19" s="462"/>
      <c r="B19" s="464"/>
      <c r="C19" s="466"/>
      <c r="D19" s="468"/>
      <c r="E19" s="464"/>
      <c r="F19" s="464"/>
      <c r="G19" s="464"/>
      <c r="H19" s="464"/>
      <c r="I19" s="464"/>
      <c r="J19" s="24" t="s">
        <v>153</v>
      </c>
      <c r="K19" s="24" t="s">
        <v>154</v>
      </c>
      <c r="L19" s="460"/>
    </row>
    <row r="20" spans="1:12" s="14" customFormat="1" x14ac:dyDescent="0.25">
      <c r="A20" s="462"/>
      <c r="B20" s="464"/>
      <c r="C20" s="466"/>
      <c r="D20" s="468"/>
      <c r="E20" s="464"/>
      <c r="F20" s="464"/>
      <c r="G20" s="464"/>
      <c r="H20" s="464"/>
      <c r="I20" s="464"/>
      <c r="J20" s="24" t="s">
        <v>155</v>
      </c>
      <c r="K20" s="24" t="s">
        <v>156</v>
      </c>
      <c r="L20" s="460"/>
    </row>
    <row r="21" spans="1:12" s="14" customFormat="1" x14ac:dyDescent="0.25">
      <c r="A21" s="462"/>
      <c r="B21" s="465"/>
      <c r="C21" s="466"/>
      <c r="D21" s="469"/>
      <c r="E21" s="465"/>
      <c r="F21" s="465"/>
      <c r="G21" s="465"/>
      <c r="H21" s="465"/>
      <c r="I21" s="465"/>
      <c r="J21" s="24" t="s">
        <v>157</v>
      </c>
      <c r="K21" s="24" t="s">
        <v>158</v>
      </c>
      <c r="L21" s="460"/>
    </row>
    <row r="22" spans="1:12" s="12" customFormat="1" ht="14.45" customHeight="1" x14ac:dyDescent="0.25">
      <c r="A22" s="479" t="s">
        <v>37</v>
      </c>
      <c r="B22" s="480" t="s">
        <v>40</v>
      </c>
      <c r="C22" s="475">
        <v>48</v>
      </c>
      <c r="D22" s="481" t="s">
        <v>28</v>
      </c>
      <c r="E22" s="472" t="s">
        <v>29</v>
      </c>
      <c r="F22" s="472" t="s">
        <v>24</v>
      </c>
      <c r="G22" s="472" t="s">
        <v>25</v>
      </c>
      <c r="H22" s="472" t="s">
        <v>30</v>
      </c>
      <c r="I22" s="472" t="s">
        <v>31</v>
      </c>
      <c r="J22" s="25" t="s">
        <v>127</v>
      </c>
      <c r="K22" s="25" t="s">
        <v>128</v>
      </c>
      <c r="L22" s="460"/>
    </row>
    <row r="23" spans="1:12" s="12" customFormat="1" x14ac:dyDescent="0.25">
      <c r="A23" s="479"/>
      <c r="B23" s="480"/>
      <c r="C23" s="475"/>
      <c r="D23" s="482"/>
      <c r="E23" s="473"/>
      <c r="F23" s="473"/>
      <c r="G23" s="473"/>
      <c r="H23" s="473"/>
      <c r="I23" s="473"/>
      <c r="J23" s="24" t="s">
        <v>141</v>
      </c>
      <c r="K23" s="24" t="s">
        <v>142</v>
      </c>
      <c r="L23" s="460"/>
    </row>
    <row r="24" spans="1:12" s="12" customFormat="1" x14ac:dyDescent="0.25">
      <c r="A24" s="479"/>
      <c r="B24" s="480"/>
      <c r="C24" s="475"/>
      <c r="D24" s="482"/>
      <c r="E24" s="473"/>
      <c r="F24" s="473"/>
      <c r="G24" s="473"/>
      <c r="H24" s="473"/>
      <c r="I24" s="473"/>
      <c r="J24" s="24" t="s">
        <v>133</v>
      </c>
      <c r="K24" s="24" t="s">
        <v>134</v>
      </c>
      <c r="L24" s="460"/>
    </row>
    <row r="25" spans="1:12" s="12" customFormat="1" x14ac:dyDescent="0.25">
      <c r="A25" s="479"/>
      <c r="B25" s="480"/>
      <c r="C25" s="475"/>
      <c r="D25" s="482"/>
      <c r="E25" s="473"/>
      <c r="F25" s="473"/>
      <c r="G25" s="473"/>
      <c r="H25" s="473"/>
      <c r="I25" s="473"/>
      <c r="J25" s="24" t="s">
        <v>145</v>
      </c>
      <c r="K25" s="24" t="s">
        <v>146</v>
      </c>
      <c r="L25" s="460"/>
    </row>
    <row r="26" spans="1:12" s="12" customFormat="1" x14ac:dyDescent="0.25">
      <c r="A26" s="479"/>
      <c r="B26" s="480"/>
      <c r="C26" s="475"/>
      <c r="D26" s="482"/>
      <c r="E26" s="473"/>
      <c r="F26" s="473"/>
      <c r="G26" s="473"/>
      <c r="H26" s="473"/>
      <c r="I26" s="473"/>
      <c r="J26" s="24" t="s">
        <v>147</v>
      </c>
      <c r="K26" s="24" t="s">
        <v>148</v>
      </c>
      <c r="L26" s="460"/>
    </row>
    <row r="27" spans="1:12" s="12" customFormat="1" x14ac:dyDescent="0.25">
      <c r="A27" s="479"/>
      <c r="B27" s="480"/>
      <c r="C27" s="475"/>
      <c r="D27" s="482"/>
      <c r="E27" s="473"/>
      <c r="F27" s="473"/>
      <c r="G27" s="473"/>
      <c r="H27" s="473"/>
      <c r="I27" s="473"/>
      <c r="J27" s="24" t="s">
        <v>149</v>
      </c>
      <c r="K27" s="24" t="s">
        <v>150</v>
      </c>
      <c r="L27" s="460"/>
    </row>
    <row r="28" spans="1:12" s="12" customFormat="1" x14ac:dyDescent="0.25">
      <c r="A28" s="479"/>
      <c r="B28" s="480"/>
      <c r="C28" s="475"/>
      <c r="D28" s="482"/>
      <c r="E28" s="473"/>
      <c r="F28" s="473"/>
      <c r="G28" s="473"/>
      <c r="H28" s="473"/>
      <c r="I28" s="473"/>
      <c r="J28" s="24" t="s">
        <v>151</v>
      </c>
      <c r="K28" s="24" t="s">
        <v>152</v>
      </c>
      <c r="L28" s="460"/>
    </row>
    <row r="29" spans="1:12" s="12" customFormat="1" x14ac:dyDescent="0.25">
      <c r="A29" s="479"/>
      <c r="B29" s="480"/>
      <c r="C29" s="475"/>
      <c r="D29" s="482"/>
      <c r="E29" s="473"/>
      <c r="F29" s="473"/>
      <c r="G29" s="473"/>
      <c r="H29" s="473"/>
      <c r="I29" s="473"/>
      <c r="J29" s="24" t="s">
        <v>153</v>
      </c>
      <c r="K29" s="24" t="s">
        <v>154</v>
      </c>
      <c r="L29" s="460"/>
    </row>
    <row r="30" spans="1:12" s="12" customFormat="1" x14ac:dyDescent="0.25">
      <c r="A30" s="479"/>
      <c r="B30" s="480"/>
      <c r="C30" s="475"/>
      <c r="D30" s="482"/>
      <c r="E30" s="473"/>
      <c r="F30" s="473"/>
      <c r="G30" s="473"/>
      <c r="H30" s="473"/>
      <c r="I30" s="473"/>
      <c r="J30" s="24" t="s">
        <v>155</v>
      </c>
      <c r="K30" s="24" t="s">
        <v>156</v>
      </c>
      <c r="L30" s="460"/>
    </row>
    <row r="31" spans="1:12" s="12" customFormat="1" x14ac:dyDescent="0.25">
      <c r="A31" s="479"/>
      <c r="B31" s="480"/>
      <c r="C31" s="475"/>
      <c r="D31" s="483"/>
      <c r="E31" s="474"/>
      <c r="F31" s="474"/>
      <c r="G31" s="474"/>
      <c r="H31" s="474"/>
      <c r="I31" s="474"/>
      <c r="J31" s="24" t="s">
        <v>157</v>
      </c>
      <c r="K31" s="24" t="s">
        <v>158</v>
      </c>
      <c r="L31" s="461"/>
    </row>
    <row r="32" spans="1:12" x14ac:dyDescent="0.25">
      <c r="A32" s="480" t="s">
        <v>36</v>
      </c>
      <c r="B32" s="480"/>
      <c r="C32" s="475">
        <v>32</v>
      </c>
      <c r="D32" s="484" t="s">
        <v>32</v>
      </c>
      <c r="E32" s="484" t="s">
        <v>33</v>
      </c>
      <c r="F32" s="484" t="s">
        <v>26</v>
      </c>
      <c r="G32" s="488" t="s">
        <v>25</v>
      </c>
      <c r="H32" s="484" t="s">
        <v>34</v>
      </c>
      <c r="I32" s="484" t="s">
        <v>35</v>
      </c>
      <c r="J32" s="24" t="s">
        <v>145</v>
      </c>
      <c r="K32" s="24" t="s">
        <v>146</v>
      </c>
      <c r="L32" s="485">
        <f>59989919+11225558</f>
        <v>71215477</v>
      </c>
    </row>
    <row r="33" spans="1:12" x14ac:dyDescent="0.25">
      <c r="A33" s="480"/>
      <c r="B33" s="480"/>
      <c r="C33" s="475"/>
      <c r="D33" s="484"/>
      <c r="E33" s="484"/>
      <c r="F33" s="484"/>
      <c r="G33" s="488"/>
      <c r="H33" s="484"/>
      <c r="I33" s="484"/>
      <c r="J33" s="24" t="s">
        <v>147</v>
      </c>
      <c r="K33" s="24" t="s">
        <v>148</v>
      </c>
      <c r="L33" s="486"/>
    </row>
    <row r="34" spans="1:12" x14ac:dyDescent="0.25">
      <c r="A34" s="480"/>
      <c r="B34" s="480"/>
      <c r="C34" s="475"/>
      <c r="D34" s="484"/>
      <c r="E34" s="484"/>
      <c r="F34" s="484"/>
      <c r="G34" s="488"/>
      <c r="H34" s="484"/>
      <c r="I34" s="484"/>
      <c r="J34" s="24" t="s">
        <v>149</v>
      </c>
      <c r="K34" s="24" t="s">
        <v>150</v>
      </c>
      <c r="L34" s="486"/>
    </row>
    <row r="35" spans="1:12" x14ac:dyDescent="0.25">
      <c r="A35" s="480"/>
      <c r="B35" s="480"/>
      <c r="C35" s="475"/>
      <c r="D35" s="484"/>
      <c r="E35" s="484"/>
      <c r="F35" s="484"/>
      <c r="G35" s="488"/>
      <c r="H35" s="484"/>
      <c r="I35" s="484"/>
      <c r="J35" s="24" t="s">
        <v>151</v>
      </c>
      <c r="K35" s="24" t="s">
        <v>152</v>
      </c>
      <c r="L35" s="486"/>
    </row>
    <row r="36" spans="1:12" x14ac:dyDescent="0.25">
      <c r="A36" s="480"/>
      <c r="B36" s="480"/>
      <c r="C36" s="475"/>
      <c r="D36" s="484"/>
      <c r="E36" s="484"/>
      <c r="F36" s="484"/>
      <c r="G36" s="488"/>
      <c r="H36" s="484"/>
      <c r="I36" s="484"/>
      <c r="J36" s="24" t="s">
        <v>153</v>
      </c>
      <c r="K36" s="24" t="s">
        <v>154</v>
      </c>
      <c r="L36" s="486"/>
    </row>
    <row r="37" spans="1:12" x14ac:dyDescent="0.25">
      <c r="A37" s="480"/>
      <c r="B37" s="480"/>
      <c r="C37" s="475"/>
      <c r="D37" s="484"/>
      <c r="E37" s="484"/>
      <c r="F37" s="484"/>
      <c r="G37" s="488"/>
      <c r="H37" s="484"/>
      <c r="I37" s="484"/>
      <c r="J37" s="24" t="s">
        <v>155</v>
      </c>
      <c r="K37" s="24" t="s">
        <v>156</v>
      </c>
      <c r="L37" s="486"/>
    </row>
    <row r="38" spans="1:12" x14ac:dyDescent="0.25">
      <c r="A38" s="480"/>
      <c r="B38" s="480"/>
      <c r="C38" s="475"/>
      <c r="D38" s="484"/>
      <c r="E38" s="484"/>
      <c r="F38" s="484"/>
      <c r="G38" s="488"/>
      <c r="H38" s="484"/>
      <c r="I38" s="484"/>
      <c r="J38" s="24" t="s">
        <v>157</v>
      </c>
      <c r="K38" s="24" t="s">
        <v>159</v>
      </c>
      <c r="L38" s="486"/>
    </row>
    <row r="39" spans="1:12" x14ac:dyDescent="0.25">
      <c r="A39" s="480"/>
      <c r="B39" s="480"/>
      <c r="C39" s="475"/>
      <c r="D39" s="484"/>
      <c r="E39" s="484"/>
      <c r="F39" s="484"/>
      <c r="G39" s="488"/>
      <c r="H39" s="484"/>
      <c r="I39" s="484"/>
      <c r="J39" s="24" t="s">
        <v>160</v>
      </c>
      <c r="K39" s="24" t="s">
        <v>161</v>
      </c>
      <c r="L39" s="486"/>
    </row>
    <row r="40" spans="1:12" x14ac:dyDescent="0.25">
      <c r="A40" s="480"/>
      <c r="B40" s="480"/>
      <c r="C40" s="475"/>
      <c r="D40" s="484"/>
      <c r="E40" s="484"/>
      <c r="F40" s="484"/>
      <c r="G40" s="488"/>
      <c r="H40" s="484"/>
      <c r="I40" s="484"/>
      <c r="J40" s="24" t="s">
        <v>162</v>
      </c>
      <c r="K40" s="24" t="s">
        <v>163</v>
      </c>
      <c r="L40" s="486"/>
    </row>
    <row r="41" spans="1:12" x14ac:dyDescent="0.25">
      <c r="A41" s="480"/>
      <c r="B41" s="480"/>
      <c r="C41" s="475"/>
      <c r="D41" s="484"/>
      <c r="E41" s="484"/>
      <c r="F41" s="484"/>
      <c r="G41" s="488"/>
      <c r="H41" s="484"/>
      <c r="I41" s="484"/>
      <c r="J41" s="26" t="s">
        <v>160</v>
      </c>
      <c r="K41" s="27" t="s">
        <v>164</v>
      </c>
      <c r="L41" s="486"/>
    </row>
    <row r="42" spans="1:12" x14ac:dyDescent="0.25">
      <c r="A42" s="480"/>
      <c r="B42" s="480"/>
      <c r="C42" s="475"/>
      <c r="D42" s="484"/>
      <c r="E42" s="484"/>
      <c r="F42" s="484"/>
      <c r="G42" s="488"/>
      <c r="H42" s="484"/>
      <c r="I42" s="484"/>
      <c r="J42" s="26" t="s">
        <v>165</v>
      </c>
      <c r="K42" s="27" t="s">
        <v>166</v>
      </c>
      <c r="L42" s="486"/>
    </row>
    <row r="43" spans="1:12" x14ac:dyDescent="0.25">
      <c r="A43" s="480"/>
      <c r="B43" s="480"/>
      <c r="C43" s="475"/>
      <c r="D43" s="484"/>
      <c r="E43" s="484"/>
      <c r="F43" s="484"/>
      <c r="G43" s="488"/>
      <c r="H43" s="484"/>
      <c r="I43" s="484"/>
      <c r="J43" s="26" t="s">
        <v>162</v>
      </c>
      <c r="K43" s="27" t="s">
        <v>167</v>
      </c>
      <c r="L43" s="486"/>
    </row>
    <row r="44" spans="1:12" x14ac:dyDescent="0.25">
      <c r="A44" s="480"/>
      <c r="B44" s="480"/>
      <c r="C44" s="475"/>
      <c r="D44" s="484"/>
      <c r="E44" s="484"/>
      <c r="F44" s="484"/>
      <c r="G44" s="488"/>
      <c r="H44" s="484"/>
      <c r="I44" s="484"/>
      <c r="J44" s="26" t="s">
        <v>168</v>
      </c>
      <c r="K44" s="27" t="s">
        <v>169</v>
      </c>
      <c r="L44" s="486"/>
    </row>
    <row r="45" spans="1:12" x14ac:dyDescent="0.25">
      <c r="L45" s="6">
        <f>SUM(L6:L44)</f>
        <v>159779438</v>
      </c>
    </row>
    <row r="48" spans="1:12" x14ac:dyDescent="0.25">
      <c r="L48" s="13"/>
    </row>
  </sheetData>
  <mergeCells count="38">
    <mergeCell ref="H6:H10"/>
    <mergeCell ref="F32:F44"/>
    <mergeCell ref="I32:I44"/>
    <mergeCell ref="L32:L44"/>
    <mergeCell ref="B3:I3"/>
    <mergeCell ref="G22:G31"/>
    <mergeCell ref="H22:H31"/>
    <mergeCell ref="I22:I31"/>
    <mergeCell ref="G32:G44"/>
    <mergeCell ref="H32:H44"/>
    <mergeCell ref="F11:F21"/>
    <mergeCell ref="G11:G21"/>
    <mergeCell ref="H11:H21"/>
    <mergeCell ref="I11:I21"/>
    <mergeCell ref="F22:F31"/>
    <mergeCell ref="F6:F10"/>
    <mergeCell ref="G6:G10"/>
    <mergeCell ref="E22:E31"/>
    <mergeCell ref="A32:A44"/>
    <mergeCell ref="C32:C44"/>
    <mergeCell ref="D32:D44"/>
    <mergeCell ref="E32:E44"/>
    <mergeCell ref="I6:I10"/>
    <mergeCell ref="L6:L31"/>
    <mergeCell ref="A11:A21"/>
    <mergeCell ref="B11:B21"/>
    <mergeCell ref="C11:C21"/>
    <mergeCell ref="D11:D21"/>
    <mergeCell ref="E11:E21"/>
    <mergeCell ref="A6:A10"/>
    <mergeCell ref="B6:B10"/>
    <mergeCell ref="C6:C10"/>
    <mergeCell ref="D6:D10"/>
    <mergeCell ref="E6:E10"/>
    <mergeCell ref="A22:A31"/>
    <mergeCell ref="B22:B44"/>
    <mergeCell ref="C22:C31"/>
    <mergeCell ref="D22:D31"/>
  </mergeCells>
  <pageMargins left="0.35433070866141736" right="0.35433070866141736" top="0.23622047244094491" bottom="0.12" header="0.11811023622047245" footer="0.11811023622047245"/>
  <pageSetup scale="45"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 1_Base Datos</vt:lpstr>
      <vt:lpstr>Anexo 2_Capital Semilla</vt:lpstr>
      <vt:lpstr>Anexo 3_Rendición cuentas</vt:lpstr>
      <vt:lpstr>Anexo 4_FOMUJERES-XII Dirigida</vt:lpstr>
      <vt:lpstr>Anexo 5_POI 2021 (reformulado)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Brenes</dc:creator>
  <cp:lastModifiedBy>Jessika Lizano Loaiza</cp:lastModifiedBy>
  <dcterms:created xsi:type="dcterms:W3CDTF">2021-01-05T19:09:59Z</dcterms:created>
  <dcterms:modified xsi:type="dcterms:W3CDTF">2021-10-08T16:38:06Z</dcterms:modified>
</cp:coreProperties>
</file>